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Юлай\Desktop\"/>
    </mc:Choice>
  </mc:AlternateContent>
  <bookViews>
    <workbookView xWindow="0" yWindow="0" windowWidth="20730" windowHeight="11760" tabRatio="544" activeTab="3"/>
  </bookViews>
  <sheets>
    <sheet name="оглавление" sheetId="10" r:id="rId1"/>
    <sheet name="1-й год (2)" sheetId="11" r:id="rId2"/>
    <sheet name="1-й год" sheetId="1" r:id="rId3"/>
    <sheet name="2-й год" sheetId="2" r:id="rId4"/>
    <sheet name="3-й год" sheetId="3" r:id="rId5"/>
    <sheet name="4-й год" sheetId="4" r:id="rId6"/>
    <sheet name="5-й год" sheetId="6" r:id="rId7"/>
    <sheet name="6-й год" sheetId="7" r:id="rId8"/>
    <sheet name="7-й год" sheetId="8" r:id="rId9"/>
  </sheets>
  <definedNames>
    <definedName name="_xlnm.Print_Titles" localSheetId="2">'1-й год'!$2:$3</definedName>
    <definedName name="_xlnm.Print_Titles" localSheetId="1">'1-й год (2)'!$2:$3</definedName>
    <definedName name="_xlnm.Print_Titles" localSheetId="3">'2-й год'!$2:$3</definedName>
    <definedName name="_xlnm.Print_Titles" localSheetId="4">'3-й год'!$2:$3</definedName>
    <definedName name="_xlnm.Print_Titles" localSheetId="5">'4-й год'!$2:$3</definedName>
    <definedName name="_xlnm.Print_Titles" localSheetId="6">'5-й год'!$2:$3</definedName>
    <definedName name="_xlnm.Print_Titles" localSheetId="7">'6-й год'!$2:$3</definedName>
    <definedName name="_xlnm.Print_Titles" localSheetId="8">'7-й год'!$2:$3</definedName>
  </definedNames>
  <calcPr calcId="162913"/>
</workbook>
</file>

<file path=xl/calcChain.xml><?xml version="1.0" encoding="utf-8"?>
<calcChain xmlns="http://schemas.openxmlformats.org/spreadsheetml/2006/main">
  <c r="AG38" i="11" l="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AB22" i="11"/>
  <c r="AC22" i="11"/>
  <c r="AD22" i="11"/>
  <c r="AE22" i="11"/>
  <c r="AF22" i="11"/>
  <c r="AG22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Z25" i="11"/>
  <c r="AA25" i="11"/>
  <c r="AB25" i="11"/>
  <c r="AC25" i="11"/>
  <c r="AD25" i="11"/>
  <c r="AE25" i="11"/>
  <c r="AF25" i="11"/>
  <c r="AG25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Z35" i="11"/>
  <c r="AA35" i="11"/>
  <c r="AB35" i="11"/>
  <c r="AC35" i="11"/>
  <c r="AD35" i="11"/>
  <c r="AE35" i="11"/>
  <c r="AF35" i="11"/>
  <c r="AG35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5" i="11"/>
  <c r="C6" i="11"/>
  <c r="C7" i="11" s="1"/>
  <c r="C8" i="11" s="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AH28" i="11"/>
  <c r="AI28" i="11" s="1"/>
  <c r="AJ28" i="11"/>
  <c r="AH4" i="11"/>
  <c r="AI4" i="11"/>
  <c r="AJ4" i="11" s="1"/>
  <c r="L37" i="7"/>
  <c r="F112" i="7"/>
  <c r="G112" i="7"/>
  <c r="H112" i="7"/>
  <c r="I112" i="7"/>
  <c r="J112" i="7"/>
  <c r="K112" i="7"/>
  <c r="L111" i="7"/>
  <c r="L112" i="7"/>
  <c r="M112" i="7"/>
  <c r="N112" i="7"/>
  <c r="O112" i="7"/>
  <c r="P112" i="7"/>
  <c r="Q112" i="7"/>
  <c r="R112" i="7"/>
  <c r="S112" i="7"/>
  <c r="T112" i="7"/>
  <c r="U112" i="7"/>
  <c r="V112" i="7"/>
  <c r="W112" i="7"/>
  <c r="X112" i="7"/>
  <c r="Y112" i="7"/>
  <c r="Z112" i="7"/>
  <c r="AA112" i="7"/>
  <c r="AB112" i="7"/>
  <c r="AC112" i="7"/>
  <c r="AD112" i="7"/>
  <c r="AE112" i="7"/>
  <c r="AF112" i="7"/>
  <c r="AG112" i="7"/>
  <c r="AH112" i="7"/>
  <c r="AI112" i="7"/>
  <c r="L89" i="7"/>
  <c r="L72" i="7"/>
  <c r="L66" i="7"/>
  <c r="L106" i="7"/>
  <c r="L68" i="7"/>
  <c r="L35" i="7"/>
  <c r="L43" i="7"/>
  <c r="L109" i="7"/>
  <c r="L47" i="7"/>
  <c r="L110" i="7"/>
  <c r="L93" i="7"/>
  <c r="L77" i="7"/>
  <c r="L83" i="7"/>
  <c r="L88" i="7"/>
  <c r="L81" i="7"/>
  <c r="D81" i="7"/>
  <c r="E81" i="7"/>
  <c r="F81" i="7"/>
  <c r="G81" i="7"/>
  <c r="H81" i="7"/>
  <c r="I81" i="7"/>
  <c r="J81" i="7"/>
  <c r="K81" i="7"/>
  <c r="D88" i="7"/>
  <c r="E88" i="7"/>
  <c r="F88" i="7"/>
  <c r="G88" i="7"/>
  <c r="H88" i="7"/>
  <c r="I88" i="7"/>
  <c r="J88" i="7"/>
  <c r="K88" i="7"/>
  <c r="M88" i="7"/>
  <c r="N88" i="7"/>
  <c r="D77" i="7"/>
  <c r="E77" i="7"/>
  <c r="F77" i="7"/>
  <c r="G77" i="7"/>
  <c r="H77" i="7"/>
  <c r="I77" i="7"/>
  <c r="J77" i="7"/>
  <c r="K77" i="7"/>
  <c r="M77" i="7"/>
  <c r="D83" i="7"/>
  <c r="E83" i="7"/>
  <c r="F83" i="7"/>
  <c r="G83" i="7"/>
  <c r="H83" i="7"/>
  <c r="I83" i="7"/>
  <c r="J83" i="7"/>
  <c r="K83" i="7"/>
  <c r="M83" i="7"/>
  <c r="D93" i="7"/>
  <c r="E93" i="7"/>
  <c r="F93" i="7"/>
  <c r="G93" i="7"/>
  <c r="H93" i="7"/>
  <c r="I93" i="7"/>
  <c r="J93" i="7"/>
  <c r="K93" i="7"/>
  <c r="M93" i="7"/>
  <c r="D110" i="7"/>
  <c r="E110" i="7"/>
  <c r="F110" i="7"/>
  <c r="G110" i="7"/>
  <c r="H110" i="7"/>
  <c r="I110" i="7"/>
  <c r="J110" i="7"/>
  <c r="K110" i="7"/>
  <c r="M110" i="7"/>
  <c r="D47" i="7"/>
  <c r="E47" i="7"/>
  <c r="F47" i="7"/>
  <c r="G47" i="7"/>
  <c r="H47" i="7"/>
  <c r="I47" i="7"/>
  <c r="J47" i="7"/>
  <c r="K47" i="7"/>
  <c r="D109" i="7"/>
  <c r="E109" i="7"/>
  <c r="F109" i="7"/>
  <c r="G109" i="7"/>
  <c r="H109" i="7"/>
  <c r="I109" i="7"/>
  <c r="J109" i="7"/>
  <c r="K109" i="7"/>
  <c r="D35" i="7"/>
  <c r="E35" i="7"/>
  <c r="AJ111" i="7" s="1"/>
  <c r="AJ112" i="7" s="1"/>
  <c r="F35" i="7"/>
  <c r="G35" i="7"/>
  <c r="H35" i="7"/>
  <c r="I35" i="7"/>
  <c r="J35" i="7"/>
  <c r="K35" i="7"/>
  <c r="M35" i="7"/>
  <c r="N35" i="7"/>
  <c r="D37" i="7"/>
  <c r="E37" i="7"/>
  <c r="F37" i="7"/>
  <c r="G37" i="7"/>
  <c r="H37" i="7"/>
  <c r="I37" i="7"/>
  <c r="J37" i="7"/>
  <c r="K37" i="7"/>
  <c r="M37" i="7"/>
  <c r="N37" i="7"/>
  <c r="D43" i="7"/>
  <c r="E43" i="7"/>
  <c r="F43" i="7"/>
  <c r="G43" i="7"/>
  <c r="H43" i="7"/>
  <c r="I43" i="7"/>
  <c r="J43" i="7"/>
  <c r="K43" i="7"/>
  <c r="M43" i="7"/>
  <c r="N43" i="7"/>
  <c r="D68" i="7"/>
  <c r="E68" i="7"/>
  <c r="F68" i="7"/>
  <c r="G68" i="7"/>
  <c r="H68" i="7"/>
  <c r="I68" i="7"/>
  <c r="J68" i="7"/>
  <c r="K68" i="7"/>
  <c r="M68" i="7"/>
  <c r="N68" i="7"/>
  <c r="D106" i="7"/>
  <c r="E106" i="7"/>
  <c r="F106" i="7"/>
  <c r="G106" i="7"/>
  <c r="H106" i="7"/>
  <c r="I106" i="7"/>
  <c r="J106" i="7"/>
  <c r="K106" i="7"/>
  <c r="M106" i="7"/>
  <c r="N106" i="7"/>
  <c r="D89" i="7"/>
  <c r="E89" i="7"/>
  <c r="F89" i="7"/>
  <c r="G89" i="7"/>
  <c r="H89" i="7"/>
  <c r="I89" i="7"/>
  <c r="J89" i="7"/>
  <c r="K89" i="7"/>
  <c r="M89" i="7"/>
  <c r="D66" i="7"/>
  <c r="E66" i="7"/>
  <c r="F66" i="7"/>
  <c r="G66" i="7"/>
  <c r="H66" i="7"/>
  <c r="I66" i="7"/>
  <c r="J66" i="7"/>
  <c r="K66" i="7"/>
  <c r="M66" i="7"/>
  <c r="D72" i="7"/>
  <c r="E72" i="7"/>
  <c r="F72" i="7"/>
  <c r="G72" i="7"/>
  <c r="H72" i="7"/>
  <c r="I72" i="7"/>
  <c r="J72" i="7"/>
  <c r="K72" i="7"/>
  <c r="M72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AI43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AI47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G66" i="7"/>
  <c r="AH66" i="7"/>
  <c r="AI66" i="7"/>
  <c r="O68" i="7"/>
  <c r="P68" i="7"/>
  <c r="Q68" i="7"/>
  <c r="R68" i="7"/>
  <c r="S68" i="7"/>
  <c r="T68" i="7"/>
  <c r="U68" i="7"/>
  <c r="V68" i="7"/>
  <c r="W68" i="7"/>
  <c r="X68" i="7"/>
  <c r="Y68" i="7"/>
  <c r="Z68" i="7"/>
  <c r="AA68" i="7"/>
  <c r="AB68" i="7"/>
  <c r="AC68" i="7"/>
  <c r="AD68" i="7"/>
  <c r="AE68" i="7"/>
  <c r="AF68" i="7"/>
  <c r="AG68" i="7"/>
  <c r="AH68" i="7"/>
  <c r="AI68" i="7"/>
  <c r="N72" i="7"/>
  <c r="O72" i="7"/>
  <c r="P72" i="7"/>
  <c r="Q72" i="7"/>
  <c r="R72" i="7"/>
  <c r="S72" i="7"/>
  <c r="T72" i="7"/>
  <c r="U72" i="7"/>
  <c r="V72" i="7"/>
  <c r="W72" i="7"/>
  <c r="X72" i="7"/>
  <c r="Y72" i="7"/>
  <c r="Z72" i="7"/>
  <c r="AA72" i="7"/>
  <c r="AB72" i="7"/>
  <c r="AC72" i="7"/>
  <c r="AD72" i="7"/>
  <c r="AE72" i="7"/>
  <c r="AF72" i="7"/>
  <c r="AG72" i="7"/>
  <c r="AH72" i="7"/>
  <c r="AI72" i="7"/>
  <c r="N77" i="7"/>
  <c r="O77" i="7"/>
  <c r="P77" i="7"/>
  <c r="Q77" i="7"/>
  <c r="R77" i="7"/>
  <c r="S77" i="7"/>
  <c r="T77" i="7"/>
  <c r="U77" i="7"/>
  <c r="V77" i="7"/>
  <c r="W77" i="7"/>
  <c r="X77" i="7"/>
  <c r="Y77" i="7"/>
  <c r="Z77" i="7"/>
  <c r="AA77" i="7"/>
  <c r="AB77" i="7"/>
  <c r="AC77" i="7"/>
  <c r="AD77" i="7"/>
  <c r="AE77" i="7"/>
  <c r="AF77" i="7"/>
  <c r="AG77" i="7"/>
  <c r="AH77" i="7"/>
  <c r="AI77" i="7"/>
  <c r="M81" i="7"/>
  <c r="N81" i="7"/>
  <c r="O81" i="7"/>
  <c r="P81" i="7"/>
  <c r="Q81" i="7"/>
  <c r="R81" i="7"/>
  <c r="S81" i="7"/>
  <c r="T81" i="7"/>
  <c r="U81" i="7"/>
  <c r="V81" i="7"/>
  <c r="W81" i="7"/>
  <c r="X81" i="7"/>
  <c r="Y81" i="7"/>
  <c r="Z81" i="7"/>
  <c r="AA81" i="7"/>
  <c r="AB81" i="7"/>
  <c r="AC81" i="7"/>
  <c r="AD81" i="7"/>
  <c r="AE81" i="7"/>
  <c r="AF81" i="7"/>
  <c r="AG81" i="7"/>
  <c r="AH81" i="7"/>
  <c r="AI81" i="7"/>
  <c r="N83" i="7"/>
  <c r="O83" i="7"/>
  <c r="P83" i="7"/>
  <c r="Q83" i="7"/>
  <c r="R83" i="7"/>
  <c r="S83" i="7"/>
  <c r="T83" i="7"/>
  <c r="U83" i="7"/>
  <c r="V83" i="7"/>
  <c r="W83" i="7"/>
  <c r="X83" i="7"/>
  <c r="Y83" i="7"/>
  <c r="Z83" i="7"/>
  <c r="AA83" i="7"/>
  <c r="AB83" i="7"/>
  <c r="AC83" i="7"/>
  <c r="AD83" i="7"/>
  <c r="AE83" i="7"/>
  <c r="AF83" i="7"/>
  <c r="AG83" i="7"/>
  <c r="AH83" i="7"/>
  <c r="AI83" i="7"/>
  <c r="O88" i="7"/>
  <c r="P88" i="7"/>
  <c r="Q88" i="7"/>
  <c r="R88" i="7"/>
  <c r="S88" i="7"/>
  <c r="T88" i="7"/>
  <c r="U88" i="7"/>
  <c r="V88" i="7"/>
  <c r="W88" i="7"/>
  <c r="X88" i="7"/>
  <c r="Y88" i="7"/>
  <c r="Z88" i="7"/>
  <c r="AA88" i="7"/>
  <c r="AB88" i="7"/>
  <c r="AC88" i="7"/>
  <c r="AD88" i="7"/>
  <c r="AE88" i="7"/>
  <c r="AF88" i="7"/>
  <c r="AG88" i="7"/>
  <c r="AH88" i="7"/>
  <c r="AI88" i="7"/>
  <c r="N89" i="7"/>
  <c r="O89" i="7"/>
  <c r="P89" i="7"/>
  <c r="Q89" i="7"/>
  <c r="R89" i="7"/>
  <c r="S89" i="7"/>
  <c r="T89" i="7"/>
  <c r="U89" i="7"/>
  <c r="V89" i="7"/>
  <c r="W89" i="7"/>
  <c r="X89" i="7"/>
  <c r="Y89" i="7"/>
  <c r="Z89" i="7"/>
  <c r="AA89" i="7"/>
  <c r="AB89" i="7"/>
  <c r="AC89" i="7"/>
  <c r="AD89" i="7"/>
  <c r="AE89" i="7"/>
  <c r="AF89" i="7"/>
  <c r="AG89" i="7"/>
  <c r="AH89" i="7"/>
  <c r="AI89" i="7"/>
  <c r="N93" i="7"/>
  <c r="O93" i="7"/>
  <c r="P93" i="7"/>
  <c r="Q93" i="7"/>
  <c r="R93" i="7"/>
  <c r="S93" i="7"/>
  <c r="T93" i="7"/>
  <c r="U93" i="7"/>
  <c r="V93" i="7"/>
  <c r="W93" i="7"/>
  <c r="X93" i="7"/>
  <c r="Y93" i="7"/>
  <c r="Z93" i="7"/>
  <c r="AA93" i="7"/>
  <c r="AB93" i="7"/>
  <c r="AC93" i="7"/>
  <c r="AD93" i="7"/>
  <c r="AE93" i="7"/>
  <c r="AF93" i="7"/>
  <c r="AG93" i="7"/>
  <c r="AH93" i="7"/>
  <c r="AI93" i="7"/>
  <c r="O106" i="7"/>
  <c r="P106" i="7"/>
  <c r="Q106" i="7"/>
  <c r="R106" i="7"/>
  <c r="S106" i="7"/>
  <c r="T106" i="7"/>
  <c r="U106" i="7"/>
  <c r="V106" i="7"/>
  <c r="W106" i="7"/>
  <c r="X106" i="7"/>
  <c r="Y106" i="7"/>
  <c r="Z106" i="7"/>
  <c r="AA106" i="7"/>
  <c r="AB106" i="7"/>
  <c r="AC106" i="7"/>
  <c r="AD106" i="7"/>
  <c r="AE106" i="7"/>
  <c r="AF106" i="7"/>
  <c r="AG106" i="7"/>
  <c r="AH106" i="7"/>
  <c r="AI106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AF109" i="7"/>
  <c r="AG109" i="7"/>
  <c r="AH109" i="7"/>
  <c r="AI109" i="7"/>
  <c r="N110" i="7"/>
  <c r="O110" i="7"/>
  <c r="P110" i="7"/>
  <c r="Q110" i="7"/>
  <c r="R110" i="7"/>
  <c r="S110" i="7"/>
  <c r="T110" i="7"/>
  <c r="U110" i="7"/>
  <c r="V110" i="7"/>
  <c r="W110" i="7"/>
  <c r="X110" i="7"/>
  <c r="Y110" i="7"/>
  <c r="Z110" i="7"/>
  <c r="AA110" i="7"/>
  <c r="AB110" i="7"/>
  <c r="AC110" i="7"/>
  <c r="AD110" i="7"/>
  <c r="AE110" i="7"/>
  <c r="AF110" i="7"/>
  <c r="AG110" i="7"/>
  <c r="AH110" i="7"/>
  <c r="AI110" i="7"/>
  <c r="E112" i="7"/>
  <c r="D111" i="7"/>
  <c r="D112" i="7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AH113" i="6"/>
  <c r="AI113" i="6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Z114" i="8"/>
  <c r="AA114" i="8"/>
  <c r="AB114" i="8"/>
  <c r="AC114" i="8"/>
  <c r="AD114" i="8"/>
  <c r="AE114" i="8"/>
  <c r="AF114" i="8"/>
  <c r="AG114" i="8"/>
  <c r="AH114" i="8"/>
  <c r="AI114" i="8"/>
  <c r="D114" i="8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D118" i="6"/>
  <c r="E101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D102" i="4"/>
  <c r="E37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H16" i="1"/>
  <c r="AB16" i="1"/>
  <c r="AC16" i="1"/>
  <c r="AB20" i="1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Z106" i="8"/>
  <c r="AA106" i="8"/>
  <c r="AB106" i="8"/>
  <c r="AC106" i="8"/>
  <c r="AD106" i="8"/>
  <c r="AE106" i="8"/>
  <c r="AF106" i="8"/>
  <c r="AG106" i="8"/>
  <c r="AH106" i="8"/>
  <c r="AI106" i="8"/>
  <c r="D106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Z93" i="8"/>
  <c r="AA93" i="8"/>
  <c r="AB93" i="8"/>
  <c r="AC93" i="8"/>
  <c r="AD93" i="8"/>
  <c r="AE93" i="8"/>
  <c r="AF93" i="8"/>
  <c r="AG93" i="8"/>
  <c r="AH93" i="8"/>
  <c r="AI93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Z94" i="8"/>
  <c r="AA94" i="8"/>
  <c r="AB94" i="8"/>
  <c r="AC94" i="8"/>
  <c r="AD94" i="8"/>
  <c r="AE94" i="8"/>
  <c r="AF94" i="8"/>
  <c r="AG94" i="8"/>
  <c r="AH94" i="8"/>
  <c r="AI94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Z91" i="8"/>
  <c r="AA91" i="8"/>
  <c r="AB91" i="8"/>
  <c r="AC91" i="8"/>
  <c r="AD91" i="8"/>
  <c r="AE91" i="8"/>
  <c r="AF91" i="8"/>
  <c r="AG91" i="8"/>
  <c r="AH91" i="8"/>
  <c r="AI91" i="8"/>
  <c r="D94" i="8"/>
  <c r="D93" i="8"/>
  <c r="D91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Z85" i="8"/>
  <c r="AA85" i="8"/>
  <c r="AB85" i="8"/>
  <c r="AC85" i="8"/>
  <c r="AD85" i="8"/>
  <c r="AE85" i="8"/>
  <c r="AF85" i="8"/>
  <c r="AG85" i="8"/>
  <c r="AH85" i="8"/>
  <c r="AI85" i="8"/>
  <c r="D85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Z69" i="8"/>
  <c r="AA69" i="8"/>
  <c r="AB69" i="8"/>
  <c r="AC69" i="8"/>
  <c r="AD69" i="8"/>
  <c r="AE69" i="8"/>
  <c r="AF69" i="8"/>
  <c r="AG69" i="8"/>
  <c r="AH69" i="8"/>
  <c r="AI69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B70" i="8"/>
  <c r="AC70" i="8"/>
  <c r="AD70" i="8"/>
  <c r="AE70" i="8"/>
  <c r="AF70" i="8"/>
  <c r="AG70" i="8"/>
  <c r="AH70" i="8"/>
  <c r="AI70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Z71" i="8"/>
  <c r="AA71" i="8"/>
  <c r="AB71" i="8"/>
  <c r="AC71" i="8"/>
  <c r="AD71" i="8"/>
  <c r="AE71" i="8"/>
  <c r="AF71" i="8"/>
  <c r="AG71" i="8"/>
  <c r="AH71" i="8"/>
  <c r="AI71" i="8"/>
  <c r="D71" i="8"/>
  <c r="D70" i="8"/>
  <c r="D69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D53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D48" i="8"/>
  <c r="D47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D42" i="8"/>
  <c r="D41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D34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Z113" i="8"/>
  <c r="AA113" i="8"/>
  <c r="AB113" i="8"/>
  <c r="AC113" i="8"/>
  <c r="AD113" i="8"/>
  <c r="AE113" i="8"/>
  <c r="AF113" i="8"/>
  <c r="AG113" i="8"/>
  <c r="AH113" i="8"/>
  <c r="AI113" i="8"/>
  <c r="D113" i="8"/>
  <c r="AJ4" i="8"/>
  <c r="AJ72" i="7"/>
  <c r="E111" i="7"/>
  <c r="F111" i="7"/>
  <c r="G111" i="7"/>
  <c r="H111" i="7"/>
  <c r="I111" i="7"/>
  <c r="J111" i="7"/>
  <c r="K111" i="7"/>
  <c r="M111" i="7"/>
  <c r="N111" i="7"/>
  <c r="O111" i="7"/>
  <c r="P111" i="7"/>
  <c r="Q111" i="7"/>
  <c r="R111" i="7"/>
  <c r="S111" i="7"/>
  <c r="T111" i="7"/>
  <c r="U111" i="7"/>
  <c r="V111" i="7"/>
  <c r="W111" i="7"/>
  <c r="X111" i="7"/>
  <c r="Y111" i="7"/>
  <c r="Z111" i="7"/>
  <c r="AA111" i="7"/>
  <c r="AB111" i="7"/>
  <c r="AC111" i="7"/>
  <c r="AD111" i="7"/>
  <c r="AE111" i="7"/>
  <c r="AF111" i="7"/>
  <c r="AG111" i="7"/>
  <c r="AH111" i="7"/>
  <c r="AI111" i="7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AB117" i="6"/>
  <c r="AC117" i="6"/>
  <c r="AD117" i="6"/>
  <c r="AE117" i="6"/>
  <c r="AF117" i="6"/>
  <c r="AG117" i="6"/>
  <c r="AH117" i="6"/>
  <c r="AI117" i="6"/>
  <c r="D117" i="6"/>
  <c r="AJ91" i="6"/>
  <c r="AJ92" i="6"/>
  <c r="AJ93" i="6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28" i="4"/>
  <c r="AK28" i="4" s="1"/>
  <c r="AL28" i="4" s="1"/>
  <c r="AJ88" i="4"/>
  <c r="AK88" i="4" s="1"/>
  <c r="D101" i="4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D55" i="3"/>
  <c r="D56" i="3"/>
  <c r="E38" i="2"/>
  <c r="E50" i="2"/>
  <c r="E51" i="2" s="1"/>
  <c r="F38" i="2"/>
  <c r="F50" i="2" s="1"/>
  <c r="F51" i="2" s="1"/>
  <c r="G38" i="2"/>
  <c r="G50" i="2"/>
  <c r="G51" i="2" s="1"/>
  <c r="H38" i="2"/>
  <c r="H50" i="2" s="1"/>
  <c r="H51" i="2"/>
  <c r="I38" i="2"/>
  <c r="I50" i="2" s="1"/>
  <c r="I51" i="2" s="1"/>
  <c r="J38" i="2"/>
  <c r="J50" i="2"/>
  <c r="J51" i="2"/>
  <c r="K38" i="2"/>
  <c r="K50" i="2"/>
  <c r="K51" i="2"/>
  <c r="L38" i="2"/>
  <c r="L50" i="2" s="1"/>
  <c r="L51" i="2" s="1"/>
  <c r="M38" i="2"/>
  <c r="M50" i="2"/>
  <c r="M51" i="2" s="1"/>
  <c r="N38" i="2"/>
  <c r="N50" i="2" s="1"/>
  <c r="N51" i="2" s="1"/>
  <c r="O38" i="2"/>
  <c r="O50" i="2"/>
  <c r="O51" i="2" s="1"/>
  <c r="P38" i="2"/>
  <c r="P50" i="2" s="1"/>
  <c r="P51" i="2"/>
  <c r="Q38" i="2"/>
  <c r="Q50" i="2" s="1"/>
  <c r="Q51" i="2" s="1"/>
  <c r="R38" i="2"/>
  <c r="R50" i="2"/>
  <c r="R51" i="2"/>
  <c r="S38" i="2"/>
  <c r="S50" i="2"/>
  <c r="S51" i="2"/>
  <c r="T38" i="2"/>
  <c r="T50" i="2" s="1"/>
  <c r="T51" i="2" s="1"/>
  <c r="U38" i="2"/>
  <c r="U50" i="2"/>
  <c r="U51" i="2" s="1"/>
  <c r="V38" i="2"/>
  <c r="V50" i="2" s="1"/>
  <c r="V51" i="2" s="1"/>
  <c r="W38" i="2"/>
  <c r="W50" i="2"/>
  <c r="W51" i="2" s="1"/>
  <c r="X38" i="2"/>
  <c r="X50" i="2" s="1"/>
  <c r="X51" i="2"/>
  <c r="Y38" i="2"/>
  <c r="Y50" i="2" s="1"/>
  <c r="Y51" i="2" s="1"/>
  <c r="Z38" i="2"/>
  <c r="Z50" i="2"/>
  <c r="Z51" i="2"/>
  <c r="AA38" i="2"/>
  <c r="AA50" i="2"/>
  <c r="AA51" i="2"/>
  <c r="AB38" i="2"/>
  <c r="AB50" i="2" s="1"/>
  <c r="AB51" i="2"/>
  <c r="AC38" i="2"/>
  <c r="AC50" i="2"/>
  <c r="AC51" i="2"/>
  <c r="AD51" i="2"/>
  <c r="AE51" i="2"/>
  <c r="AF51" i="2"/>
  <c r="AG51" i="2"/>
  <c r="D38" i="2"/>
  <c r="D50" i="2"/>
  <c r="D51" i="2"/>
  <c r="AD38" i="2"/>
  <c r="AD50" i="2"/>
  <c r="AE38" i="2"/>
  <c r="AE50" i="2"/>
  <c r="AF38" i="2"/>
  <c r="AF50" i="2"/>
  <c r="AG38" i="2"/>
  <c r="AG50" i="2"/>
  <c r="D37" i="1"/>
  <c r="AJ35" i="4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D51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D39" i="3"/>
  <c r="D38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D36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D34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D3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D24" i="3"/>
  <c r="D23" i="3"/>
  <c r="D22" i="3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D49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D45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D37" i="2"/>
  <c r="D36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D35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D34" i="2"/>
  <c r="D3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D30" i="2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D29" i="2"/>
  <c r="D28" i="2"/>
  <c r="AG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D24" i="2"/>
  <c r="AH19" i="2" s="1"/>
  <c r="AI19" i="2" s="1"/>
  <c r="AJ19" i="2" s="1"/>
  <c r="AH4" i="2"/>
  <c r="AI4" i="2" s="1"/>
  <c r="AJ4" i="2" s="1"/>
  <c r="AH43" i="2"/>
  <c r="AI43" i="2" s="1"/>
  <c r="AJ43" i="2" s="1"/>
  <c r="D16" i="1"/>
  <c r="E16" i="1"/>
  <c r="F16" i="1"/>
  <c r="AH37" i="1" s="1"/>
  <c r="G16" i="1"/>
  <c r="D20" i="1"/>
  <c r="E20" i="1"/>
  <c r="F20" i="1"/>
  <c r="G20" i="1"/>
  <c r="H20" i="1"/>
  <c r="AC20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D35" i="1"/>
  <c r="E35" i="1"/>
  <c r="F35" i="1"/>
  <c r="AH32" i="1" s="1"/>
  <c r="AI32" i="1" s="1"/>
  <c r="AJ32" i="1" s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D16" i="1"/>
  <c r="AE16" i="1"/>
  <c r="AF16" i="1"/>
  <c r="AG16" i="1"/>
  <c r="AD20" i="1"/>
  <c r="AE20" i="1"/>
  <c r="AF20" i="1"/>
  <c r="AG20" i="1"/>
  <c r="AD22" i="1"/>
  <c r="AE22" i="1"/>
  <c r="AF22" i="1"/>
  <c r="AG22" i="1"/>
  <c r="AF24" i="1"/>
  <c r="AG24" i="1"/>
  <c r="AF25" i="1"/>
  <c r="AG25" i="1"/>
  <c r="AD27" i="1"/>
  <c r="AE27" i="1"/>
  <c r="AF27" i="1"/>
  <c r="AG27" i="1"/>
  <c r="AD35" i="1"/>
  <c r="AE35" i="1"/>
  <c r="AF35" i="1"/>
  <c r="AG35" i="1"/>
  <c r="AI37" i="1"/>
  <c r="AJ37" i="1" s="1"/>
  <c r="AH55" i="3"/>
  <c r="AI55" i="3" s="1"/>
  <c r="AJ55" i="3" s="1"/>
  <c r="AK4" i="8"/>
  <c r="AL18" i="8" s="1"/>
  <c r="AL4" i="8"/>
  <c r="AJ98" i="7"/>
  <c r="AK98" i="7" s="1"/>
  <c r="AL98" i="7" s="1"/>
  <c r="AJ80" i="7"/>
  <c r="AK80" i="7"/>
  <c r="AL80" i="7" s="1"/>
  <c r="AJ65" i="7"/>
  <c r="AK65" i="7"/>
  <c r="AL65" i="7"/>
  <c r="AJ4" i="7"/>
  <c r="AK4" i="7"/>
  <c r="AL4" i="7" s="1"/>
  <c r="AJ89" i="6"/>
  <c r="AK89" i="6" s="1"/>
  <c r="AL89" i="6" s="1"/>
  <c r="AJ36" i="6"/>
  <c r="AK36" i="6" s="1"/>
  <c r="AL36" i="6" s="1"/>
  <c r="AJ4" i="6"/>
  <c r="AK4" i="6"/>
  <c r="AL4" i="6" s="1"/>
  <c r="AJ4" i="4"/>
  <c r="AK4" i="4" s="1"/>
  <c r="AL4" i="4" s="1"/>
  <c r="AL88" i="4"/>
  <c r="AH28" i="1"/>
  <c r="AI28" i="1" s="1"/>
  <c r="AJ28" i="1" s="1"/>
  <c r="AH4" i="3"/>
  <c r="AI4" i="3"/>
  <c r="AJ4" i="3" s="1"/>
  <c r="AH45" i="3"/>
  <c r="AI45" i="3" s="1"/>
  <c r="AJ45" i="3" s="1"/>
  <c r="AH31" i="3"/>
  <c r="AI31" i="3" s="1"/>
  <c r="AJ31" i="3" s="1"/>
  <c r="AH4" i="1"/>
  <c r="AI4" i="1" s="1"/>
  <c r="AJ4" i="1" s="1"/>
  <c r="D38" i="1"/>
  <c r="E38" i="1"/>
  <c r="F37" i="1"/>
  <c r="F38" i="1"/>
  <c r="G37" i="1"/>
  <c r="G38" i="1"/>
  <c r="H37" i="1"/>
  <c r="H38" i="1"/>
  <c r="I37" i="1"/>
  <c r="I38" i="1"/>
  <c r="J37" i="1"/>
  <c r="J38" i="1"/>
  <c r="K37" i="1"/>
  <c r="K38" i="1"/>
  <c r="L37" i="1"/>
  <c r="L38" i="1"/>
  <c r="M37" i="1"/>
  <c r="M38" i="1"/>
  <c r="N37" i="1"/>
  <c r="N38" i="1"/>
  <c r="O37" i="1"/>
  <c r="O38" i="1"/>
  <c r="P37" i="1"/>
  <c r="P38" i="1"/>
  <c r="Q37" i="1"/>
  <c r="Q38" i="1"/>
  <c r="R37" i="1"/>
  <c r="R38" i="1"/>
  <c r="S37" i="1"/>
  <c r="S38" i="1"/>
  <c r="T37" i="1"/>
  <c r="T38" i="1"/>
  <c r="U37" i="1"/>
  <c r="U38" i="1"/>
  <c r="V37" i="1"/>
  <c r="V38" i="1"/>
  <c r="W37" i="1"/>
  <c r="W38" i="1"/>
  <c r="X37" i="1"/>
  <c r="X38" i="1"/>
  <c r="Y37" i="1"/>
  <c r="Y38" i="1"/>
  <c r="Z37" i="1"/>
  <c r="Z38" i="1"/>
  <c r="AA37" i="1"/>
  <c r="AA38" i="1"/>
  <c r="AB37" i="1"/>
  <c r="AB38" i="1"/>
  <c r="AD38" i="1"/>
  <c r="AE38" i="1"/>
  <c r="AF38" i="1"/>
  <c r="AG38" i="1"/>
  <c r="AC37" i="1"/>
  <c r="AC38" i="1"/>
  <c r="AD37" i="1"/>
  <c r="AE37" i="1"/>
  <c r="AF37" i="1"/>
  <c r="AG37" i="1"/>
  <c r="AH20" i="1"/>
  <c r="AI20" i="1" s="1"/>
  <c r="AJ20" i="1" s="1"/>
  <c r="AH12" i="1"/>
  <c r="AI12" i="1" s="1"/>
  <c r="AJ12" i="1" s="1"/>
  <c r="C6" i="8"/>
  <c r="C7" i="8" s="1"/>
  <c r="C8" i="8" s="1"/>
  <c r="C10" i="8" s="1"/>
  <c r="C11" i="8"/>
  <c r="C13" i="8" s="1"/>
  <c r="C14" i="8"/>
  <c r="C15" i="8" s="1"/>
  <c r="C16" i="8" s="1"/>
  <c r="C17" i="8" s="1"/>
  <c r="C19" i="8" s="1"/>
  <c r="C20" i="8" s="1"/>
  <c r="C21" i="8" s="1"/>
  <c r="C22" i="8" s="1"/>
  <c r="C23" i="8" s="1"/>
  <c r="C24" i="8" s="1"/>
  <c r="C25" i="8" s="1"/>
  <c r="C27" i="8" s="1"/>
  <c r="C28" i="8" s="1"/>
  <c r="C29" i="8" s="1"/>
  <c r="C31" i="8" s="1"/>
  <c r="C32" i="8" s="1"/>
  <c r="C34" i="8" s="1"/>
  <c r="C35" i="8" s="1"/>
  <c r="C36" i="8" s="1"/>
  <c r="C38" i="8" s="1"/>
  <c r="C39" i="8" s="1"/>
  <c r="C40" i="8" s="1"/>
  <c r="C41" i="8" s="1"/>
  <c r="C42" i="8" s="1"/>
  <c r="C43" i="8" s="1"/>
  <c r="C44" i="8" s="1"/>
  <c r="C45" i="8" s="1"/>
  <c r="C47" i="8" s="1"/>
  <c r="C48" i="8" s="1"/>
  <c r="C49" i="8" s="1"/>
  <c r="C51" i="8" s="1"/>
  <c r="C52" i="8" s="1"/>
  <c r="C53" i="8" s="1"/>
  <c r="C54" i="8" s="1"/>
  <c r="C56" i="8" s="1"/>
  <c r="C57" i="8" s="1"/>
  <c r="C58" i="8" s="1"/>
  <c r="C59" i="8" s="1"/>
  <c r="C60" i="8" s="1"/>
  <c r="C61" i="8" s="1"/>
  <c r="C62" i="8" s="1"/>
  <c r="C63" i="8" s="1"/>
  <c r="C64" i="8" s="1"/>
  <c r="C66" i="8" s="1"/>
  <c r="C67" i="8" s="1"/>
  <c r="C69" i="8" s="1"/>
  <c r="C70" i="8" s="1"/>
  <c r="C71" i="8" s="1"/>
  <c r="C73" i="8" s="1"/>
  <c r="C75" i="8" s="1"/>
  <c r="C77" i="8" s="1"/>
  <c r="C78" i="8" s="1"/>
  <c r="C80" i="8" s="1"/>
  <c r="C81" i="8" s="1"/>
  <c r="C82" i="8" s="1"/>
  <c r="C84" i="8" s="1"/>
  <c r="C85" i="8" s="1"/>
  <c r="C86" i="8" s="1"/>
  <c r="C87" i="8" s="1"/>
  <c r="C89" i="8" s="1"/>
  <c r="C91" i="8" s="1"/>
  <c r="C93" i="8" s="1"/>
  <c r="C94" i="8" s="1"/>
  <c r="C95" i="8" s="1"/>
  <c r="C96" i="8" s="1"/>
  <c r="C97" i="8" s="1"/>
  <c r="C98" i="8" s="1"/>
  <c r="C99" i="8" s="1"/>
  <c r="C101" i="8" s="1"/>
  <c r="C102" i="8" s="1"/>
  <c r="C103" i="8" s="1"/>
  <c r="C105" i="8" s="1"/>
  <c r="C106" i="8" s="1"/>
  <c r="C108" i="8" s="1"/>
  <c r="C110" i="8" s="1"/>
  <c r="C111" i="8" s="1"/>
  <c r="C112" i="8" s="1"/>
  <c r="C6" i="7"/>
  <c r="C7" i="7" s="1"/>
  <c r="C8" i="7"/>
  <c r="C10" i="7" s="1"/>
  <c r="C11" i="7" s="1"/>
  <c r="C13" i="7" s="1"/>
  <c r="C14" i="7" s="1"/>
  <c r="C16" i="7" s="1"/>
  <c r="C17" i="7" s="1"/>
  <c r="C18" i="7" s="1"/>
  <c r="C19" i="7" s="1"/>
  <c r="C20" i="7" s="1"/>
  <c r="C21" i="7" s="1"/>
  <c r="C22" i="7" s="1"/>
  <c r="C24" i="7" s="1"/>
  <c r="C25" i="7" s="1"/>
  <c r="C27" i="7" s="1"/>
  <c r="C28" i="7" s="1"/>
  <c r="C29" i="7" s="1"/>
  <c r="C31" i="7" s="1"/>
  <c r="C32" i="7" s="1"/>
  <c r="C34" i="7" s="1"/>
  <c r="C35" i="7" s="1"/>
  <c r="C36" i="7" s="1"/>
  <c r="C37" i="7" s="1"/>
  <c r="C38" i="7" s="1"/>
  <c r="C39" i="7" s="1"/>
  <c r="C41" i="7" s="1"/>
  <c r="C42" i="7" s="1"/>
  <c r="C43" i="7" s="1"/>
  <c r="C45" i="7" s="1"/>
  <c r="C46" i="7" s="1"/>
  <c r="C47" i="7" s="1"/>
  <c r="C48" i="7" s="1"/>
  <c r="C49" i="7" s="1"/>
  <c r="C51" i="7" s="1"/>
  <c r="C52" i="7" s="1"/>
  <c r="C53" i="7" s="1"/>
  <c r="C54" i="7" s="1"/>
  <c r="C55" i="7" s="1"/>
  <c r="C56" i="7" s="1"/>
  <c r="C57" i="7" s="1"/>
  <c r="C58" i="7" s="1"/>
  <c r="C59" i="7" s="1"/>
  <c r="C60" i="7" s="1"/>
  <c r="C61" i="7" s="1"/>
  <c r="C62" i="7" s="1"/>
  <c r="C64" i="7" s="1"/>
  <c r="C66" i="7" s="1"/>
  <c r="C67" i="7" s="1"/>
  <c r="C68" i="7" s="1"/>
  <c r="C70" i="7" s="1"/>
  <c r="C71" i="7" s="1"/>
  <c r="C72" i="7" s="1"/>
  <c r="C74" i="7" s="1"/>
  <c r="C76" i="7" s="1"/>
  <c r="C77" i="7" s="1"/>
  <c r="C79" i="7" s="1"/>
  <c r="C81" i="7" s="1"/>
  <c r="C82" i="7" s="1"/>
  <c r="C83" i="7" s="1"/>
  <c r="C84" i="7" s="1"/>
  <c r="C86" i="7" s="1"/>
  <c r="C88" i="7" s="1"/>
  <c r="C89" i="7" s="1"/>
  <c r="C91" i="7" s="1"/>
  <c r="C92" i="7" s="1"/>
  <c r="C93" i="7" s="1"/>
  <c r="C94" i="7" s="1"/>
  <c r="C95" i="7" s="1"/>
  <c r="C96" i="7" s="1"/>
  <c r="C97" i="7" s="1"/>
  <c r="C99" i="7" s="1"/>
  <c r="C100" i="7" s="1"/>
  <c r="C101" i="7" s="1"/>
  <c r="C102" i="7" s="1"/>
  <c r="C104" i="7" s="1"/>
  <c r="C106" i="7" s="1"/>
  <c r="C107" i="7" s="1"/>
  <c r="C109" i="7" s="1"/>
  <c r="C110" i="7" s="1"/>
  <c r="C6" i="6"/>
  <c r="C7" i="6"/>
  <c r="C8" i="6" s="1"/>
  <c r="C10" i="6" s="1"/>
  <c r="C12" i="6" s="1"/>
  <c r="C13" i="6" s="1"/>
  <c r="C14" i="6" s="1"/>
  <c r="C15" i="6" s="1"/>
  <c r="C16" i="6" s="1"/>
  <c r="C18" i="6" s="1"/>
  <c r="C19" i="6" s="1"/>
  <c r="C20" i="6" s="1"/>
  <c r="C21" i="6" s="1"/>
  <c r="C22" i="6" s="1"/>
  <c r="C23" i="6" s="1"/>
  <c r="C24" i="6" s="1"/>
  <c r="C25" i="6" s="1"/>
  <c r="C26" i="6" s="1"/>
  <c r="C28" i="6" s="1"/>
  <c r="C29" i="6" s="1"/>
  <c r="C30" i="6" s="1"/>
  <c r="C31" i="6" s="1"/>
  <c r="C33" i="6" s="1"/>
  <c r="C34" i="6" s="1"/>
  <c r="C35" i="6" s="1"/>
  <c r="C37" i="6" s="1"/>
  <c r="C38" i="6" s="1"/>
  <c r="C39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2" i="6" s="1"/>
  <c r="C53" i="6" s="1"/>
  <c r="C54" i="6" s="1"/>
  <c r="C55" i="6" s="1"/>
  <c r="C56" i="6" s="1"/>
  <c r="C57" i="6" s="1"/>
  <c r="C58" i="6" s="1"/>
  <c r="C60" i="6" s="1"/>
  <c r="C61" i="6" s="1"/>
  <c r="C62" i="6" s="1"/>
  <c r="C63" i="6" s="1"/>
  <c r="C64" i="6" s="1"/>
  <c r="C66" i="6" s="1"/>
  <c r="C67" i="6" s="1"/>
  <c r="C68" i="6" s="1"/>
  <c r="C69" i="6" s="1"/>
  <c r="C71" i="6" s="1"/>
  <c r="C72" i="6" s="1"/>
  <c r="C74" i="6" s="1"/>
  <c r="C75" i="6" s="1"/>
  <c r="C76" i="6" s="1"/>
  <c r="C78" i="6" s="1"/>
  <c r="C79" i="6" s="1"/>
  <c r="C80" i="6" s="1"/>
  <c r="C82" i="6" s="1"/>
  <c r="C83" i="6" s="1"/>
  <c r="C85" i="6" s="1"/>
  <c r="C87" i="6" s="1"/>
  <c r="C88" i="6" s="1"/>
  <c r="C90" i="6" s="1"/>
  <c r="C91" i="6" s="1"/>
  <c r="C92" i="6" s="1"/>
  <c r="C93" i="6" s="1"/>
  <c r="C94" i="6" s="1"/>
  <c r="C95" i="6" s="1"/>
  <c r="C96" i="6" s="1"/>
  <c r="C97" i="6" s="1"/>
  <c r="C99" i="6" s="1"/>
  <c r="C101" i="6" s="1"/>
  <c r="C102" i="6" s="1"/>
  <c r="C103" i="6" s="1"/>
  <c r="C105" i="6" s="1"/>
  <c r="C106" i="6" s="1"/>
  <c r="C107" i="6" s="1"/>
  <c r="C108" i="6" s="1"/>
  <c r="C109" i="6" s="1"/>
  <c r="C111" i="6" s="1"/>
  <c r="C113" i="6" s="1"/>
  <c r="C115" i="6" s="1"/>
  <c r="C116" i="6" s="1"/>
  <c r="C6" i="4"/>
  <c r="C8" i="4"/>
  <c r="C9" i="4" s="1"/>
  <c r="C11" i="4" s="1"/>
  <c r="C12" i="4" s="1"/>
  <c r="C13" i="4" s="1"/>
  <c r="C15" i="4" s="1"/>
  <c r="C16" i="4" s="1"/>
  <c r="C17" i="4" s="1"/>
  <c r="C18" i="4" s="1"/>
  <c r="C19" i="4" s="1"/>
  <c r="C20" i="4" s="1"/>
  <c r="C21" i="4" s="1"/>
  <c r="C23" i="4" s="1"/>
  <c r="C24" i="4" s="1"/>
  <c r="C26" i="4" s="1"/>
  <c r="C27" i="4" s="1"/>
  <c r="C29" i="4" s="1"/>
  <c r="C30" i="4" s="1"/>
  <c r="C31" i="4" s="1"/>
  <c r="C33" i="4" s="1"/>
  <c r="C34" i="4" s="1"/>
  <c r="C35" i="4" s="1"/>
  <c r="C37" i="4" s="1"/>
  <c r="C38" i="4" s="1"/>
  <c r="C39" i="4" s="1"/>
  <c r="C40" i="4" s="1"/>
  <c r="C42" i="4" s="1"/>
  <c r="C43" i="4" s="1"/>
  <c r="C44" i="4" s="1"/>
  <c r="C45" i="4" s="1"/>
  <c r="C46" i="4" s="1"/>
  <c r="C48" i="4" s="1"/>
  <c r="C49" i="4" s="1"/>
  <c r="C50" i="4" s="1"/>
  <c r="C51" i="4" s="1"/>
  <c r="C52" i="4" s="1"/>
  <c r="C53" i="4" s="1"/>
  <c r="C54" i="4" s="1"/>
  <c r="C56" i="4" s="1"/>
  <c r="C57" i="4" s="1"/>
  <c r="C59" i="4" s="1"/>
  <c r="C60" i="4" s="1"/>
  <c r="C62" i="4" s="1"/>
  <c r="C63" i="4" s="1"/>
  <c r="C64" i="4" s="1"/>
  <c r="C66" i="4" s="1"/>
  <c r="C68" i="4" s="1"/>
  <c r="C69" i="4" s="1"/>
  <c r="C71" i="4" s="1"/>
  <c r="C72" i="4" s="1"/>
  <c r="C74" i="4" s="1"/>
  <c r="C75" i="4" s="1"/>
  <c r="C76" i="4" s="1"/>
  <c r="C77" i="4" s="1"/>
  <c r="C78" i="4" s="1"/>
  <c r="C79" i="4" s="1"/>
  <c r="C81" i="4" s="1"/>
  <c r="C83" i="4" s="1"/>
  <c r="C84" i="4" s="1"/>
  <c r="C85" i="4" s="1"/>
  <c r="C86" i="4" s="1"/>
  <c r="C87" i="4" s="1"/>
  <c r="C89" i="4" s="1"/>
  <c r="C90" i="4" s="1"/>
  <c r="C91" i="4" s="1"/>
  <c r="C92" i="4" s="1"/>
  <c r="C93" i="4" s="1"/>
  <c r="C95" i="4" s="1"/>
  <c r="C97" i="4" s="1"/>
  <c r="C99" i="4" s="1"/>
  <c r="C100" i="4" s="1"/>
  <c r="C5" i="3"/>
  <c r="C6" i="3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" i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AK111" i="7" l="1"/>
  <c r="AL111" i="7" s="1"/>
  <c r="AH32" i="11"/>
  <c r="AI32" i="11" s="1"/>
  <c r="AJ32" i="11" s="1"/>
  <c r="AH20" i="11"/>
  <c r="AI20" i="11" s="1"/>
  <c r="AJ20" i="11" s="1"/>
  <c r="AH37" i="11"/>
  <c r="AI37" i="11" s="1"/>
  <c r="AJ37" i="11" s="1"/>
  <c r="AH12" i="11"/>
  <c r="AI12" i="11" s="1"/>
  <c r="AJ12" i="11" s="1"/>
  <c r="AK41" i="4"/>
  <c r="AL41" i="4"/>
  <c r="AJ73" i="4"/>
  <c r="AK73" i="4" s="1"/>
  <c r="AL73" i="4" s="1"/>
  <c r="AJ58" i="4"/>
  <c r="AK58" i="4" s="1"/>
  <c r="AL58" i="4" s="1"/>
  <c r="AJ101" i="4"/>
  <c r="AK101" i="4" s="1"/>
  <c r="AL101" i="4" s="1"/>
  <c r="AH50" i="2"/>
  <c r="AI50" i="2" s="1"/>
  <c r="AJ50" i="2" s="1"/>
  <c r="AH37" i="2"/>
  <c r="AI37" i="2" s="1"/>
  <c r="AJ37" i="2" s="1"/>
  <c r="AH19" i="3"/>
  <c r="AI19" i="3" s="1"/>
  <c r="AJ19" i="3" s="1"/>
  <c r="AJ33" i="8"/>
  <c r="AK33" i="8" s="1"/>
  <c r="AJ113" i="8"/>
  <c r="AK113" i="8" s="1"/>
  <c r="AL113" i="8" s="1"/>
  <c r="AJ68" i="8"/>
  <c r="AK68" i="8" s="1"/>
  <c r="AL68" i="8" s="1"/>
  <c r="AJ83" i="8"/>
  <c r="AK83" i="8" s="1"/>
  <c r="AL83" i="8" s="1"/>
  <c r="AJ104" i="6"/>
  <c r="AK104" i="6" s="1"/>
  <c r="AL104" i="6" s="1"/>
  <c r="AJ73" i="6"/>
  <c r="AK73" i="6" s="1"/>
  <c r="AL73" i="6" s="1"/>
  <c r="AJ117" i="6"/>
  <c r="AK117" i="6" s="1"/>
  <c r="AL117" i="6" s="1"/>
  <c r="AH30" i="2"/>
  <c r="AI30" i="2" s="1"/>
  <c r="AJ30" i="2" s="1"/>
  <c r="AH37" i="3"/>
  <c r="AI37" i="3" s="1"/>
  <c r="AJ37" i="3" s="1"/>
  <c r="AJ100" i="8"/>
  <c r="AK100" i="8" s="1"/>
  <c r="AL100" i="8" s="1"/>
  <c r="AJ30" i="7"/>
  <c r="AK30" i="7" s="1"/>
  <c r="AL44" i="7" l="1"/>
  <c r="AL30" i="7"/>
  <c r="AL37" i="8"/>
  <c r="AL55" i="8"/>
</calcChain>
</file>

<file path=xl/sharedStrings.xml><?xml version="1.0" encoding="utf-8"?>
<sst xmlns="http://schemas.openxmlformats.org/spreadsheetml/2006/main" count="215" uniqueCount="48">
  <si>
    <t>Карта наблюдений за детьми 1-го года жизни</t>
  </si>
  <si>
    <t>Оценка адекватности форм и методов образовательной работы</t>
  </si>
  <si>
    <t>Познавательное развитие</t>
  </si>
  <si>
    <t>Физическое развитие</t>
  </si>
  <si>
    <t>Карта наблюдений за детьми 2-го года жизни</t>
  </si>
  <si>
    <t>усвоение норм и ценностей, принятых в обществе, включая моральные и нравственные ценности; развитие социального и эмоционального интеллекта, эмоциональной отзывчивости, сопереживания</t>
  </si>
  <si>
    <t>формирование уважительного отношения и чувства принадлежности к своей семье и к сообществу детей и взрослых в Организации</t>
  </si>
  <si>
    <t>формирование готовности к совместной деятельности со сверстниками, развитие общения и взаимодействия ребенка со взрослыми и сверстниками</t>
  </si>
  <si>
    <t>становление самостоятельности, целенаправленности и саморегуляции собственных действий</t>
  </si>
  <si>
    <t xml:space="preserve">формирование позитивных установок к различным видам труда и творчества </t>
  </si>
  <si>
    <t>формирование основ безопасного поведения в быту, социуме, природе</t>
  </si>
  <si>
    <t>развитие интересов детей, любознательности и познавательной мотивации</t>
  </si>
  <si>
    <t>формирование познавательных действий</t>
  </si>
  <si>
    <t>развитие воображения и творческой активности</t>
  </si>
  <si>
    <t>формирование первичных представлений о себе, других людях, становление сознания</t>
  </si>
  <si>
    <t xml:space="preserve">формирование первичных представлений об объектах окружающего мира, о свойствах и отношениях объектов окружающего мира (форме, цвете, размере, материале, звучании, ритме, темпе, количестве, числе, части и целом, пространстве и времени, движении и покое, причинах и следствиях и др.), </t>
  </si>
  <si>
    <t>формирование первичных представлений о малой родине и Отечестве, представлений о социокультурных ценностях нашего народа, об отечественных традициях и праздниках, о планете Земля как общем доме людей, об особенностях ее природы, многообразии стран и народов мира</t>
  </si>
  <si>
    <t>владение речью как средством общения и культуры</t>
  </si>
  <si>
    <t>обогащение активного словаря; развитие связной, грамматически правильной диалогической и монологической речи</t>
  </si>
  <si>
    <t>развитие речевого творчества</t>
  </si>
  <si>
    <t>знакомство с книжной культурой, детской литературой, понимание на слух текстов различных жанров детской литературы</t>
  </si>
  <si>
    <t>развитие звуковой и интонационной культуры речи, фонематического слуха; формирование звуковой аналитико-синтетической активности как предпосылки обучения грамоте</t>
  </si>
  <si>
    <t>развитие предпосылок ценностно-смыслового восприятия и понимания произведений искусства (словесного, музыкального, изобразительного), мира природы; становление эстетического отношения к окружающему миру; восприятие музыки, художественной литературы, фольклора</t>
  </si>
  <si>
    <t>стимулирование сопереживания персонажам художественных произведений</t>
  </si>
  <si>
    <t>реализация самостоятельной творческой деятельности детей (изобразительной, конструктивно-модельной, музыкальной и др.)</t>
  </si>
  <si>
    <t>формирование начальных представлений о некоторых видах спорта, овладение подвижными играми с правилами</t>
  </si>
  <si>
    <t>становление целенаправленности и саморегуляции в двигательной сфере</t>
  </si>
  <si>
    <t>Карта наблюдений за детьми 3-го года жизни</t>
  </si>
  <si>
    <t>Карта наблюдений за детьми 4-го года жизни</t>
  </si>
  <si>
    <t>Карта наблюдений за детьми 5-го года жизни</t>
  </si>
  <si>
    <t>Карта наблюдений за детьми 6-го года жизни</t>
  </si>
  <si>
    <t>формирование элементарных представлений о видах искусства</t>
  </si>
  <si>
    <t>становление ценностей здорового образа жизни, овладение его элементарными нормами и правилами (в питании, двигательном режиме, закаливании, при формировании полезных привычек и др.)</t>
  </si>
  <si>
    <t>Карта наблюдений за детьми 7-го года жизни</t>
  </si>
  <si>
    <t>среднее</t>
  </si>
  <si>
    <t>Оценка адекватности форм и методов образовательной работы (значение)</t>
  </si>
  <si>
    <t>Оценка адекватности форм и методов образовательной работы (интерпретация)</t>
  </si>
  <si>
    <t>Оценка успешности продвижения ребенка в образовательном пространстве (интерпретация)</t>
  </si>
  <si>
    <t>Социально-коммуника-тивное развитие</t>
  </si>
  <si>
    <t>Художест-венно-эстетичес-кое развитие</t>
  </si>
  <si>
    <t>Оценка успешности продвижения ребен-ка в образователь-ном пространстве (значение)</t>
  </si>
  <si>
    <t xml:space="preserve">          Фамилии, 
               имена 
                   детей 
               группы
Образова-                   тельные 
области:</t>
  </si>
  <si>
    <t>см. предыдущий лист</t>
  </si>
  <si>
    <t>Речевое развитие</t>
  </si>
  <si>
    <t>Познава-тельное развитие</t>
  </si>
  <si>
    <t>см. преды-дущий лист</t>
  </si>
  <si>
    <t>см.след.страницу</t>
  </si>
  <si>
    <t>приобретение опыта в следующих видах деятельности детей: двигательной, в том числе связанной с выполнением упражнений, направленных на развитие таких физических качеств, как координация и гибкость; способствующих правильному формированию опорно-двигательной системы организма, развитию равновесия, координации движения, крупной и мелкой моторики обеих рук, а также с правильным, не наносящем ущерба организму, выполнением основных движений (ходьба, бег, мягкие прыжки, повороты в обе стороны)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</si>
</sst>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mbria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Calibri"/>
    </font>
    <font>
      <b/>
      <sz val="12"/>
      <color indexed="8"/>
      <name val="Times New Roman"/>
    </font>
    <font>
      <sz val="8"/>
      <name val="Calibri"/>
      <family val="2"/>
      <charset val="204"/>
    </font>
    <font>
      <sz val="9"/>
      <color indexed="8"/>
      <name val="Times New Roman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rgb="FFC00000"/>
      <name val="Cambria"/>
      <family val="2"/>
      <charset val="204"/>
      <scheme val="maj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134">
    <xf numFmtId="0" fontId="0" fillId="0" borderId="0" xfId="0"/>
    <xf numFmtId="2" fontId="2" fillId="0" borderId="1" xfId="0" applyNumberFormat="1" applyFont="1" applyFill="1" applyBorder="1" applyAlignment="1" applyProtection="1">
      <alignment horizontal="center" vertical="center" textRotation="90" shrinkToFit="1"/>
      <protection hidden="1"/>
    </xf>
    <xf numFmtId="2" fontId="2" fillId="2" borderId="2" xfId="0" applyNumberFormat="1" applyFont="1" applyFill="1" applyBorder="1" applyAlignment="1" applyProtection="1">
      <alignment vertical="top" wrapText="1"/>
      <protection hidden="1"/>
    </xf>
    <xf numFmtId="2" fontId="2" fillId="0" borderId="2" xfId="0" applyNumberFormat="1" applyFont="1" applyFill="1" applyBorder="1" applyAlignment="1" applyProtection="1">
      <alignment vertical="top" wrapText="1"/>
      <protection hidden="1"/>
    </xf>
    <xf numFmtId="2" fontId="2" fillId="2" borderId="3" xfId="0" applyNumberFormat="1" applyFont="1" applyFill="1" applyBorder="1" applyAlignment="1" applyProtection="1">
      <alignment vertical="top" wrapText="1"/>
      <protection hidden="1"/>
    </xf>
    <xf numFmtId="2" fontId="2" fillId="0" borderId="3" xfId="0" applyNumberFormat="1" applyFont="1" applyFill="1" applyBorder="1" applyAlignment="1" applyProtection="1">
      <alignment vertical="top" wrapText="1"/>
      <protection hidden="1"/>
    </xf>
    <xf numFmtId="2" fontId="2" fillId="2" borderId="4" xfId="0" applyNumberFormat="1" applyFont="1" applyFill="1" applyBorder="1" applyAlignment="1" applyProtection="1">
      <alignment vertical="top" wrapText="1"/>
      <protection hidden="1"/>
    </xf>
    <xf numFmtId="2" fontId="2" fillId="0" borderId="4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 vertical="top" wrapText="1"/>
      <protection hidden="1"/>
    </xf>
    <xf numFmtId="0" fontId="2" fillId="3" borderId="5" xfId="0" applyFont="1" applyFill="1" applyBorder="1" applyAlignment="1" applyProtection="1">
      <alignment horizontal="center" vertical="top" wrapText="1"/>
      <protection hidden="1"/>
    </xf>
    <xf numFmtId="0" fontId="2" fillId="3" borderId="6" xfId="0" applyFont="1" applyFill="1" applyBorder="1" applyAlignment="1" applyProtection="1">
      <alignment horizontal="center" vertical="top" wrapText="1"/>
      <protection hidden="1"/>
    </xf>
    <xf numFmtId="0" fontId="2" fillId="3" borderId="7" xfId="0" applyFont="1" applyFill="1" applyBorder="1" applyAlignment="1" applyProtection="1">
      <alignment horizontal="center" vertical="top" wrapText="1"/>
      <protection hidden="1"/>
    </xf>
    <xf numFmtId="0" fontId="2" fillId="3" borderId="8" xfId="0" applyFont="1" applyFill="1" applyBorder="1" applyAlignment="1" applyProtection="1">
      <alignment horizontal="center" vertical="top" wrapText="1"/>
      <protection hidden="1"/>
    </xf>
    <xf numFmtId="0" fontId="2" fillId="3" borderId="9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 wrapText="1"/>
      <protection hidden="1"/>
    </xf>
    <xf numFmtId="0" fontId="2" fillId="3" borderId="1" xfId="0" applyFont="1" applyFill="1" applyBorder="1" applyAlignment="1" applyProtection="1">
      <alignment horizontal="center" wrapText="1"/>
      <protection hidden="1"/>
    </xf>
    <xf numFmtId="0" fontId="2" fillId="3" borderId="10" xfId="0" applyFont="1" applyFill="1" applyBorder="1" applyAlignment="1" applyProtection="1">
      <alignment horizontal="center" vertical="top" wrapText="1"/>
      <protection hidden="1"/>
    </xf>
    <xf numFmtId="0" fontId="2" fillId="3" borderId="11" xfId="0" applyFont="1" applyFill="1" applyBorder="1" applyAlignment="1" applyProtection="1">
      <alignment horizontal="center" vertical="top" wrapText="1"/>
      <protection hidden="1"/>
    </xf>
    <xf numFmtId="0" fontId="2" fillId="3" borderId="12" xfId="0" applyFont="1" applyFill="1" applyBorder="1" applyAlignment="1" applyProtection="1">
      <alignment horizontal="center" vertical="top" wrapText="1"/>
      <protection hidden="1"/>
    </xf>
    <xf numFmtId="0" fontId="2" fillId="3" borderId="13" xfId="0" applyFont="1" applyFill="1" applyBorder="1" applyAlignment="1" applyProtection="1">
      <alignment horizontal="center" vertical="top" wrapText="1"/>
      <protection hidden="1"/>
    </xf>
    <xf numFmtId="0" fontId="0" fillId="0" borderId="0" xfId="0" applyFill="1" applyProtection="1">
      <protection hidden="1"/>
    </xf>
    <xf numFmtId="2" fontId="2" fillId="2" borderId="14" xfId="0" applyNumberFormat="1" applyFont="1" applyFill="1" applyBorder="1" applyAlignment="1" applyProtection="1">
      <alignment horizontal="center" vertical="top" wrapText="1"/>
      <protection hidden="1"/>
    </xf>
    <xf numFmtId="0" fontId="0" fillId="0" borderId="0" xfId="0" applyFont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 vertical="center" textRotation="90" wrapText="1"/>
      <protection locked="0" hidden="1"/>
    </xf>
    <xf numFmtId="0" fontId="2" fillId="0" borderId="7" xfId="0" applyFont="1" applyBorder="1" applyAlignment="1" applyProtection="1">
      <alignment horizontal="center" vertical="top" wrapText="1"/>
      <protection locked="0" hidden="1"/>
    </xf>
    <xf numFmtId="0" fontId="2" fillId="0" borderId="8" xfId="0" applyFont="1" applyBorder="1" applyAlignment="1" applyProtection="1">
      <alignment horizontal="center" vertical="top" wrapText="1"/>
      <protection locked="0" hidden="1"/>
    </xf>
    <xf numFmtId="0" fontId="2" fillId="0" borderId="9" xfId="0" applyFont="1" applyBorder="1" applyAlignment="1" applyProtection="1">
      <alignment horizontal="center" vertical="top" wrapText="1"/>
      <protection locked="0" hidden="1"/>
    </xf>
    <xf numFmtId="0" fontId="2" fillId="0" borderId="10" xfId="0" applyFont="1" applyBorder="1" applyAlignment="1" applyProtection="1">
      <alignment horizontal="center" vertical="top" wrapText="1"/>
      <protection locked="0" hidden="1"/>
    </xf>
    <xf numFmtId="0" fontId="2" fillId="0" borderId="5" xfId="0" applyFont="1" applyBorder="1" applyAlignment="1" applyProtection="1">
      <alignment horizontal="center" vertical="top" wrapText="1"/>
      <protection locked="0" hidden="1"/>
    </xf>
    <xf numFmtId="0" fontId="2" fillId="0" borderId="6" xfId="0" applyFont="1" applyBorder="1" applyAlignment="1" applyProtection="1">
      <alignment horizontal="center" vertical="top" wrapText="1"/>
      <protection locked="0" hidden="1"/>
    </xf>
    <xf numFmtId="0" fontId="2" fillId="0" borderId="11" xfId="0" applyFont="1" applyBorder="1" applyAlignment="1" applyProtection="1">
      <alignment horizontal="center" vertical="top" wrapText="1"/>
      <protection locked="0" hidden="1"/>
    </xf>
    <xf numFmtId="0" fontId="2" fillId="0" borderId="12" xfId="0" applyFont="1" applyBorder="1" applyAlignment="1" applyProtection="1">
      <alignment horizontal="center" vertical="top" wrapText="1"/>
      <protection locked="0" hidden="1"/>
    </xf>
    <xf numFmtId="0" fontId="2" fillId="0" borderId="13" xfId="0" applyFont="1" applyBorder="1" applyAlignment="1" applyProtection="1">
      <alignment horizontal="center" vertical="top" wrapText="1"/>
      <protection locked="0" hidden="1"/>
    </xf>
    <xf numFmtId="0" fontId="2" fillId="0" borderId="1" xfId="0" applyFont="1" applyBorder="1" applyAlignment="1" applyProtection="1">
      <alignment horizontal="center" vertical="top" wrapText="1"/>
      <protection locked="0" hidden="1"/>
    </xf>
    <xf numFmtId="0" fontId="2" fillId="0" borderId="16" xfId="0" applyFont="1" applyBorder="1" applyAlignment="1" applyProtection="1">
      <alignment horizontal="center" vertical="top" wrapText="1"/>
      <protection locked="0" hidden="1"/>
    </xf>
    <xf numFmtId="0" fontId="2" fillId="0" borderId="17" xfId="0" applyFont="1" applyBorder="1" applyAlignment="1" applyProtection="1">
      <alignment horizontal="center" vertical="top" wrapText="1"/>
      <protection locked="0" hidden="1"/>
    </xf>
    <xf numFmtId="1" fontId="3" fillId="2" borderId="2" xfId="0" applyNumberFormat="1" applyFont="1" applyFill="1" applyBorder="1" applyAlignment="1" applyProtection="1">
      <alignment vertical="center" textRotation="90" wrapText="1"/>
      <protection hidden="1"/>
    </xf>
    <xf numFmtId="1" fontId="3" fillId="0" borderId="2" xfId="0" applyNumberFormat="1" applyFont="1" applyFill="1" applyBorder="1" applyAlignment="1" applyProtection="1">
      <alignment vertical="center" textRotation="90" wrapText="1"/>
      <protection hidden="1"/>
    </xf>
    <xf numFmtId="1" fontId="3" fillId="2" borderId="4" xfId="0" applyNumberFormat="1" applyFont="1" applyFill="1" applyBorder="1" applyAlignment="1" applyProtection="1">
      <alignment vertical="center" textRotation="90" wrapText="1"/>
      <protection hidden="1"/>
    </xf>
    <xf numFmtId="1" fontId="3" fillId="0" borderId="4" xfId="0" applyNumberFormat="1" applyFont="1" applyFill="1" applyBorder="1" applyAlignment="1" applyProtection="1">
      <alignment vertical="center" textRotation="90" wrapText="1"/>
      <protection hidden="1"/>
    </xf>
    <xf numFmtId="0" fontId="2" fillId="0" borderId="1" xfId="0" applyFont="1" applyFill="1" applyBorder="1" applyAlignment="1" applyProtection="1">
      <alignment horizontal="center" wrapText="1"/>
      <protection hidden="1"/>
    </xf>
    <xf numFmtId="2" fontId="2" fillId="0" borderId="14" xfId="0" applyNumberFormat="1" applyFont="1" applyFill="1" applyBorder="1" applyAlignment="1" applyProtection="1">
      <alignment vertical="top" wrapText="1"/>
      <protection hidden="1"/>
    </xf>
    <xf numFmtId="0" fontId="2" fillId="0" borderId="18" xfId="0" applyFont="1" applyBorder="1" applyAlignment="1" applyProtection="1">
      <alignment horizontal="center" vertical="top" wrapText="1"/>
      <protection locked="0" hidden="1"/>
    </xf>
    <xf numFmtId="0" fontId="2" fillId="0" borderId="19" xfId="0" applyFont="1" applyBorder="1" applyAlignment="1" applyProtection="1">
      <alignment horizontal="center" vertical="top" wrapText="1"/>
      <protection locked="0" hidden="1"/>
    </xf>
    <xf numFmtId="0" fontId="2" fillId="0" borderId="20" xfId="0" applyFont="1" applyBorder="1" applyAlignment="1" applyProtection="1">
      <alignment horizontal="center" vertical="top" wrapText="1"/>
      <protection locked="0" hidden="1"/>
    </xf>
    <xf numFmtId="0" fontId="2" fillId="0" borderId="10" xfId="0" applyFont="1" applyFill="1" applyBorder="1" applyAlignment="1" applyProtection="1">
      <alignment horizontal="center" vertical="top" wrapText="1"/>
      <protection locked="0" hidden="1"/>
    </xf>
    <xf numFmtId="0" fontId="2" fillId="0" borderId="5" xfId="0" applyFont="1" applyFill="1" applyBorder="1" applyAlignment="1" applyProtection="1">
      <alignment horizontal="center" vertical="top" wrapText="1"/>
      <protection locked="0" hidden="1"/>
    </xf>
    <xf numFmtId="0" fontId="2" fillId="0" borderId="6" xfId="0" applyFont="1" applyFill="1" applyBorder="1" applyAlignment="1" applyProtection="1">
      <alignment horizontal="center" vertical="top" wrapText="1"/>
      <protection locked="0" hidden="1"/>
    </xf>
    <xf numFmtId="0" fontId="2" fillId="0" borderId="21" xfId="0" applyFont="1" applyFill="1" applyBorder="1" applyAlignment="1" applyProtection="1">
      <alignment horizontal="center" vertical="top" wrapText="1"/>
      <protection locked="0" hidden="1"/>
    </xf>
    <xf numFmtId="0" fontId="2" fillId="0" borderId="22" xfId="0" applyFont="1" applyFill="1" applyBorder="1" applyAlignment="1" applyProtection="1">
      <alignment horizontal="center" vertical="top" wrapText="1"/>
      <protection locked="0" hidden="1"/>
    </xf>
    <xf numFmtId="0" fontId="2" fillId="0" borderId="27" xfId="0" applyFont="1" applyFill="1" applyBorder="1" applyAlignment="1" applyProtection="1">
      <alignment horizontal="center" vertical="top" wrapText="1"/>
      <protection locked="0" hidden="1"/>
    </xf>
    <xf numFmtId="0" fontId="2" fillId="0" borderId="11" xfId="0" applyFont="1" applyFill="1" applyBorder="1" applyAlignment="1" applyProtection="1">
      <alignment horizontal="center" vertical="top" wrapText="1"/>
      <protection locked="0" hidden="1"/>
    </xf>
    <xf numFmtId="0" fontId="2" fillId="0" borderId="12" xfId="0" applyFont="1" applyFill="1" applyBorder="1" applyAlignment="1" applyProtection="1">
      <alignment horizontal="center" vertical="top" wrapText="1"/>
      <protection locked="0" hidden="1"/>
    </xf>
    <xf numFmtId="0" fontId="2" fillId="0" borderId="13" xfId="0" applyFont="1" applyFill="1" applyBorder="1" applyAlignment="1" applyProtection="1">
      <alignment horizontal="center" vertical="top" wrapText="1"/>
      <protection locked="0" hidden="1"/>
    </xf>
    <xf numFmtId="0" fontId="2" fillId="0" borderId="8" xfId="0" applyFont="1" applyFill="1" applyBorder="1" applyAlignment="1" applyProtection="1">
      <alignment horizontal="center" vertical="top" wrapText="1"/>
      <protection locked="0" hidden="1"/>
    </xf>
    <xf numFmtId="0" fontId="2" fillId="0" borderId="9" xfId="0" applyFont="1" applyFill="1" applyBorder="1" applyAlignment="1" applyProtection="1">
      <alignment horizontal="center" vertical="top" wrapText="1"/>
      <protection locked="0"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2" fillId="3" borderId="21" xfId="0" applyFont="1" applyFill="1" applyBorder="1" applyAlignment="1" applyProtection="1">
      <alignment horizontal="center" vertical="top" wrapText="1"/>
      <protection hidden="1"/>
    </xf>
    <xf numFmtId="0" fontId="2" fillId="3" borderId="22" xfId="0" applyFont="1" applyFill="1" applyBorder="1" applyAlignment="1" applyProtection="1">
      <alignment horizontal="center" vertical="top" wrapText="1"/>
      <protection hidden="1"/>
    </xf>
    <xf numFmtId="0" fontId="2" fillId="3" borderId="27" xfId="0" applyFont="1" applyFill="1" applyBorder="1" applyAlignment="1" applyProtection="1">
      <alignment horizontal="center" vertical="top" wrapText="1"/>
      <protection hidden="1"/>
    </xf>
    <xf numFmtId="0" fontId="2" fillId="0" borderId="4" xfId="0" applyFont="1" applyFill="1" applyBorder="1" applyAlignment="1" applyProtection="1">
      <alignment horizontal="center" vertical="top" wrapText="1"/>
      <protection hidden="1"/>
    </xf>
    <xf numFmtId="0" fontId="2" fillId="0" borderId="7" xfId="0" applyFont="1" applyFill="1" applyBorder="1" applyAlignment="1" applyProtection="1">
      <alignment horizontal="center" vertical="top" wrapText="1"/>
      <protection locked="0" hidden="1"/>
    </xf>
    <xf numFmtId="0" fontId="2" fillId="0" borderId="17" xfId="0" applyFont="1" applyFill="1" applyBorder="1" applyAlignment="1" applyProtection="1">
      <alignment horizontal="center" vertical="top" wrapText="1"/>
      <protection locked="0" hidden="1"/>
    </xf>
    <xf numFmtId="0" fontId="2" fillId="0" borderId="28" xfId="0" applyFont="1" applyFill="1" applyBorder="1" applyAlignment="1" applyProtection="1">
      <alignment horizontal="center" vertical="top" wrapText="1"/>
      <protection locked="0" hidden="1"/>
    </xf>
    <xf numFmtId="0" fontId="0" fillId="0" borderId="7" xfId="0" applyBorder="1" applyProtection="1">
      <protection locked="0" hidden="1"/>
    </xf>
    <xf numFmtId="0" fontId="0" fillId="0" borderId="8" xfId="0" applyBorder="1" applyProtection="1">
      <protection locked="0" hidden="1"/>
    </xf>
    <xf numFmtId="0" fontId="0" fillId="0" borderId="10" xfId="0" applyBorder="1" applyProtection="1">
      <protection locked="0" hidden="1"/>
    </xf>
    <xf numFmtId="0" fontId="0" fillId="0" borderId="5" xfId="0" applyBorder="1" applyProtection="1">
      <protection locked="0" hidden="1"/>
    </xf>
    <xf numFmtId="0" fontId="0" fillId="0" borderId="11" xfId="0" applyBorder="1" applyProtection="1">
      <protection locked="0" hidden="1"/>
    </xf>
    <xf numFmtId="0" fontId="0" fillId="0" borderId="12" xfId="0" applyBorder="1" applyProtection="1">
      <protection locked="0" hidden="1"/>
    </xf>
    <xf numFmtId="0" fontId="2" fillId="0" borderId="21" xfId="0" applyFont="1" applyBorder="1" applyAlignment="1" applyProtection="1">
      <alignment horizontal="center" vertical="top" wrapText="1"/>
      <protection locked="0" hidden="1"/>
    </xf>
    <xf numFmtId="0" fontId="2" fillId="0" borderId="22" xfId="0" applyFont="1" applyBorder="1" applyAlignment="1" applyProtection="1">
      <alignment horizontal="center" vertical="top" wrapText="1"/>
      <protection locked="0" hidden="1"/>
    </xf>
    <xf numFmtId="0" fontId="2" fillId="0" borderId="27" xfId="0" applyFont="1" applyBorder="1" applyAlignment="1" applyProtection="1">
      <alignment horizontal="center" vertical="top" wrapText="1"/>
      <protection locked="0" hidden="1"/>
    </xf>
    <xf numFmtId="0" fontId="2" fillId="3" borderId="4" xfId="0" applyFont="1" applyFill="1" applyBorder="1" applyAlignment="1" applyProtection="1">
      <alignment horizontal="center" vertical="top" wrapText="1"/>
      <protection hidden="1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 hidden="1"/>
    </xf>
    <xf numFmtId="0" fontId="2" fillId="0" borderId="18" xfId="0" applyFont="1" applyFill="1" applyBorder="1" applyAlignment="1" applyProtection="1">
      <alignment horizontal="center" vertical="top" wrapText="1"/>
      <protection locked="0" hidden="1"/>
    </xf>
    <xf numFmtId="0" fontId="2" fillId="0" borderId="19" xfId="0" applyFont="1" applyFill="1" applyBorder="1" applyAlignment="1" applyProtection="1">
      <alignment horizontal="center" vertical="top" wrapText="1"/>
      <protection locked="0" hidden="1"/>
    </xf>
    <xf numFmtId="0" fontId="2" fillId="0" borderId="20" xfId="0" applyFont="1" applyFill="1" applyBorder="1" applyAlignment="1" applyProtection="1">
      <alignment horizontal="center" vertical="top" wrapText="1"/>
      <protection locked="0" hidden="1"/>
    </xf>
    <xf numFmtId="0" fontId="0" fillId="0" borderId="0" xfId="0" applyFont="1" applyFill="1" applyProtection="1">
      <protection hidden="1"/>
    </xf>
    <xf numFmtId="0" fontId="10" fillId="0" borderId="0" xfId="1" applyAlignment="1" applyProtection="1"/>
    <xf numFmtId="1" fontId="9" fillId="0" borderId="1" xfId="0" applyNumberFormat="1" applyFont="1" applyFill="1" applyBorder="1" applyAlignment="1" applyProtection="1">
      <alignment horizontal="center" vertical="center" textRotation="90" shrinkToFit="1"/>
      <protection hidden="1"/>
    </xf>
    <xf numFmtId="0" fontId="2" fillId="0" borderId="30" xfId="0" applyFont="1" applyBorder="1" applyAlignment="1" applyProtection="1">
      <alignment horizontal="center" vertical="center" wrapText="1"/>
      <protection hidden="1"/>
    </xf>
    <xf numFmtId="0" fontId="2" fillId="0" borderId="31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wrapText="1"/>
      <protection hidden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2" fontId="2" fillId="2" borderId="2" xfId="0" applyNumberFormat="1" applyFont="1" applyFill="1" applyBorder="1" applyAlignment="1" applyProtection="1">
      <alignment horizontal="center" vertical="top" wrapText="1"/>
      <protection hidden="1"/>
    </xf>
    <xf numFmtId="2" fontId="2" fillId="2" borderId="3" xfId="0" applyNumberFormat="1" applyFont="1" applyFill="1" applyBorder="1" applyAlignment="1" applyProtection="1">
      <alignment horizontal="center" vertical="top" wrapText="1"/>
      <protection hidden="1"/>
    </xf>
    <xf numFmtId="2" fontId="2" fillId="2" borderId="4" xfId="0" applyNumberFormat="1" applyFont="1" applyFill="1" applyBorder="1" applyAlignment="1" applyProtection="1">
      <alignment horizontal="center" vertical="top" wrapText="1"/>
      <protection hidden="1"/>
    </xf>
    <xf numFmtId="2" fontId="2" fillId="0" borderId="2" xfId="0" applyNumberFormat="1" applyFont="1" applyFill="1" applyBorder="1" applyAlignment="1" applyProtection="1">
      <alignment horizontal="center" vertical="top" wrapText="1"/>
      <protection hidden="1"/>
    </xf>
    <xf numFmtId="2" fontId="2" fillId="0" borderId="3" xfId="0" applyNumberFormat="1" applyFont="1" applyFill="1" applyBorder="1" applyAlignment="1" applyProtection="1">
      <alignment horizontal="center" vertical="top" wrapText="1"/>
      <protection hidden="1"/>
    </xf>
    <xf numFmtId="2" fontId="2" fillId="0" borderId="4" xfId="0" applyNumberFormat="1" applyFont="1" applyFill="1" applyBorder="1" applyAlignment="1" applyProtection="1">
      <alignment horizontal="center" vertical="top" wrapText="1"/>
      <protection hidden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  <protection hidden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  <protection hidden="1"/>
    </xf>
    <xf numFmtId="1" fontId="2" fillId="0" borderId="4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3" fillId="0" borderId="24" xfId="0" applyFont="1" applyBorder="1" applyAlignment="1" applyProtection="1">
      <alignment horizontal="left" vertical="center" wrapText="1"/>
      <protection hidden="1"/>
    </xf>
    <xf numFmtId="0" fontId="3" fillId="0" borderId="25" xfId="0" applyFont="1" applyBorder="1" applyAlignment="1" applyProtection="1">
      <alignment horizontal="left" vertical="center" wrapText="1"/>
      <protection hidden="1"/>
    </xf>
    <xf numFmtId="0" fontId="3" fillId="0" borderId="26" xfId="0" applyFont="1" applyBorder="1" applyAlignment="1" applyProtection="1">
      <alignment horizontal="left" vertical="center" wrapText="1"/>
      <protection hidden="1"/>
    </xf>
    <xf numFmtId="0" fontId="3" fillId="0" borderId="35" xfId="0" applyFont="1" applyBorder="1" applyAlignment="1" applyProtection="1">
      <alignment horizontal="left" vertical="center" wrapText="1"/>
      <protection hidden="1"/>
    </xf>
    <xf numFmtId="0" fontId="3" fillId="0" borderId="36" xfId="0" applyFont="1" applyBorder="1" applyAlignment="1" applyProtection="1">
      <alignment horizontal="left" vertical="center" wrapText="1"/>
      <protection hidden="1"/>
    </xf>
    <xf numFmtId="0" fontId="3" fillId="0" borderId="37" xfId="0" applyFont="1" applyBorder="1" applyAlignment="1" applyProtection="1">
      <alignment horizontal="left" vertical="center" wrapText="1"/>
      <protection hidden="1"/>
    </xf>
    <xf numFmtId="1" fontId="3" fillId="2" borderId="2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2" borderId="4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0" borderId="2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0" borderId="4" xfId="0" applyNumberFormat="1" applyFont="1" applyFill="1" applyBorder="1" applyAlignment="1" applyProtection="1">
      <alignment horizontal="center" vertical="center" textRotation="90" wrapText="1"/>
      <protection hidden="1"/>
    </xf>
    <xf numFmtId="0" fontId="7" fillId="0" borderId="29" xfId="0" applyFont="1" applyFill="1" applyBorder="1" applyAlignment="1" applyProtection="1">
      <alignment horizontal="center" vertical="top" wrapText="1"/>
      <protection hidden="1"/>
    </xf>
    <xf numFmtId="0" fontId="7" fillId="0" borderId="23" xfId="0" applyFont="1" applyFill="1" applyBorder="1" applyAlignment="1" applyProtection="1">
      <alignment horizontal="center" vertical="top" wrapText="1"/>
      <protection hidden="1"/>
    </xf>
    <xf numFmtId="0" fontId="7" fillId="0" borderId="15" xfId="0" applyFont="1" applyFill="1" applyBorder="1" applyAlignment="1" applyProtection="1">
      <alignment horizontal="center" vertical="top" wrapText="1"/>
      <protection hidden="1"/>
    </xf>
    <xf numFmtId="0" fontId="5" fillId="0" borderId="2" xfId="0" applyFont="1" applyFill="1" applyBorder="1" applyAlignment="1" applyProtection="1">
      <alignment horizontal="center" vertical="center" textRotation="90" wrapText="1"/>
      <protection hidden="1"/>
    </xf>
    <xf numFmtId="0" fontId="5" fillId="0" borderId="4" xfId="0" applyFont="1" applyFill="1" applyBorder="1" applyAlignment="1" applyProtection="1">
      <alignment horizontal="center" vertical="center" textRotation="90" wrapText="1"/>
      <protection hidden="1"/>
    </xf>
    <xf numFmtId="0" fontId="8" fillId="0" borderId="29" xfId="0" applyFont="1" applyFill="1" applyBorder="1" applyAlignment="1" applyProtection="1">
      <alignment horizontal="center" vertical="top" wrapText="1"/>
      <protection hidden="1"/>
    </xf>
    <xf numFmtId="0" fontId="8" fillId="0" borderId="23" xfId="0" applyFont="1" applyFill="1" applyBorder="1" applyAlignment="1" applyProtection="1">
      <alignment horizontal="center" vertical="top" wrapText="1"/>
      <protection hidden="1"/>
    </xf>
    <xf numFmtId="0" fontId="8" fillId="0" borderId="15" xfId="0" applyFont="1" applyFill="1" applyBorder="1" applyAlignment="1" applyProtection="1">
      <alignment horizontal="center" vertical="top" wrapText="1"/>
      <protection hidden="1"/>
    </xf>
    <xf numFmtId="0" fontId="2" fillId="0" borderId="30" xfId="0" applyFont="1" applyFill="1" applyBorder="1" applyAlignment="1" applyProtection="1">
      <alignment horizontal="center" vertical="center" wrapText="1"/>
      <protection hidden="1"/>
    </xf>
    <xf numFmtId="0" fontId="2" fillId="0" borderId="31" xfId="0" applyFont="1" applyFill="1" applyBorder="1" applyAlignment="1" applyProtection="1">
      <alignment horizontal="center" vertical="center" wrapText="1"/>
      <protection hidden="1"/>
    </xf>
    <xf numFmtId="0" fontId="2" fillId="0" borderId="32" xfId="0" applyFont="1" applyFill="1" applyBorder="1" applyAlignment="1" applyProtection="1">
      <alignment horizontal="center" vertical="center" wrapText="1"/>
      <protection hidden="1"/>
    </xf>
    <xf numFmtId="0" fontId="2" fillId="0" borderId="33" xfId="0" applyFont="1" applyFill="1" applyBorder="1" applyAlignment="1" applyProtection="1">
      <alignment horizontal="center" vertical="center" wrapText="1"/>
      <protection hidden="1"/>
    </xf>
    <xf numFmtId="0" fontId="2" fillId="0" borderId="34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29" xfId="0" applyFont="1" applyBorder="1" applyAlignment="1" applyProtection="1">
      <alignment horizontal="center" wrapText="1"/>
      <protection hidden="1"/>
    </xf>
    <xf numFmtId="0" fontId="4" fillId="0" borderId="23" xfId="0" applyFont="1" applyBorder="1" applyAlignment="1" applyProtection="1">
      <alignment horizontal="center" wrapText="1"/>
      <protection hidden="1"/>
    </xf>
    <xf numFmtId="0" fontId="4" fillId="0" borderId="15" xfId="0" applyFont="1" applyBorder="1" applyAlignment="1" applyProtection="1">
      <alignment horizontal="center" wrapText="1"/>
      <protection hidden="1"/>
    </xf>
    <xf numFmtId="0" fontId="4" fillId="0" borderId="38" xfId="0" applyFont="1" applyBorder="1" applyAlignment="1" applyProtection="1">
      <alignment horizontal="center" wrapText="1"/>
      <protection hidden="1"/>
    </xf>
    <xf numFmtId="0" fontId="4" fillId="0" borderId="1" xfId="0" applyFont="1" applyBorder="1" applyAlignment="1" applyProtection="1">
      <alignment horizontal="center" wrapText="1"/>
      <protection hidden="1"/>
    </xf>
    <xf numFmtId="0" fontId="4" fillId="0" borderId="29" xfId="0" applyFont="1" applyFill="1" applyBorder="1" applyAlignment="1" applyProtection="1">
      <alignment horizontal="center" wrapText="1"/>
      <protection hidden="1"/>
    </xf>
    <xf numFmtId="0" fontId="4" fillId="0" borderId="23" xfId="0" applyFont="1" applyFill="1" applyBorder="1" applyAlignment="1" applyProtection="1">
      <alignment horizontal="center" wrapText="1"/>
      <protection hidden="1"/>
    </xf>
    <xf numFmtId="0" fontId="4" fillId="0" borderId="15" xfId="0" applyFont="1" applyFill="1" applyBorder="1" applyAlignment="1" applyProtection="1">
      <alignment horizontal="center" wrapText="1"/>
      <protection hidden="1"/>
    </xf>
  </cellXfs>
  <cellStyles count="3">
    <cellStyle name="Название" xfId="1" builtinId="15" customBuiltin="1"/>
    <cellStyle name="Обычный" xfId="0" builtinId="0"/>
    <cellStyle name="Обычный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5"/>
  <sheetViews>
    <sheetView workbookViewId="0">
      <selection activeCell="C2" sqref="C2"/>
    </sheetView>
  </sheetViews>
  <sheetFormatPr defaultColWidth="11.42578125" defaultRowHeight="15" x14ac:dyDescent="0.25"/>
  <cols>
    <col min="3" max="3" width="101.7109375" customWidth="1"/>
  </cols>
  <sheetData>
    <row r="1" spans="3:3" ht="21" customHeight="1" x14ac:dyDescent="0.25"/>
    <row r="2" spans="3:3" ht="23.25" customHeight="1" x14ac:dyDescent="0.3">
      <c r="C2" s="84" t="s">
        <v>0</v>
      </c>
    </row>
    <row r="3" spans="3:3" ht="23.25" customHeight="1" x14ac:dyDescent="0.25"/>
    <row r="4" spans="3:3" ht="23.25" customHeight="1" x14ac:dyDescent="0.3">
      <c r="C4" s="84" t="s">
        <v>4</v>
      </c>
    </row>
    <row r="5" spans="3:3" ht="23.25" customHeight="1" x14ac:dyDescent="0.25"/>
    <row r="6" spans="3:3" ht="23.25" customHeight="1" x14ac:dyDescent="0.3">
      <c r="C6" s="84" t="s">
        <v>27</v>
      </c>
    </row>
    <row r="7" spans="3:3" ht="23.25" customHeight="1" x14ac:dyDescent="0.25"/>
    <row r="8" spans="3:3" ht="23.25" customHeight="1" x14ac:dyDescent="0.3">
      <c r="C8" s="84" t="s">
        <v>28</v>
      </c>
    </row>
    <row r="9" spans="3:3" ht="23.25" customHeight="1" x14ac:dyDescent="0.25"/>
    <row r="10" spans="3:3" ht="23.25" customHeight="1" x14ac:dyDescent="0.3">
      <c r="C10" s="84" t="s">
        <v>29</v>
      </c>
    </row>
    <row r="11" spans="3:3" ht="23.25" customHeight="1" x14ac:dyDescent="0.25"/>
    <row r="12" spans="3:3" ht="23.25" customHeight="1" x14ac:dyDescent="0.3">
      <c r="C12" s="84" t="s">
        <v>30</v>
      </c>
    </row>
    <row r="13" spans="3:3" ht="23.25" customHeight="1" x14ac:dyDescent="0.25"/>
    <row r="14" spans="3:3" ht="23.25" customHeight="1" x14ac:dyDescent="0.3">
      <c r="C14" s="84" t="s">
        <v>33</v>
      </c>
    </row>
    <row r="15" spans="3:3" ht="23.25" customHeight="1" x14ac:dyDescent="0.25"/>
  </sheetData>
  <sheetProtection password="CA9C" sheet="1" objects="1" scenarios="1"/>
  <phoneticPr fontId="6" type="noConversion"/>
  <hyperlinks>
    <hyperlink ref="C2" location="'1-й год'!A1" display="Карта наблюдений за детьми 1-го года жизни"/>
    <hyperlink ref="C4" location="'2-й год'!A1" display="Карта наблюдений за детьми 2-го года жизни"/>
    <hyperlink ref="C6" location="'3-й год'!A1" display="Карта наблюдений за детьми 3-го года жизни"/>
    <hyperlink ref="C8" location="'4-й год'!A1" display="Карта наблюдений за детьми 4-го года жизни"/>
    <hyperlink ref="C10" location="'5-й год'!A1" display="Карта наблюдений за детьми 5-го года жизни"/>
    <hyperlink ref="C12" location="'6-й год'!A1" display="Карта наблюдений за детьми 6-го года жизни"/>
    <hyperlink ref="C14" location="'7-й год'!A1" display="Карта наблюдений за детьми 7-го года жизни"/>
  </hyperlinks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workbookViewId="0">
      <selection activeCell="N2" sqref="N2"/>
    </sheetView>
  </sheetViews>
  <sheetFormatPr defaultRowHeight="15" x14ac:dyDescent="0.25"/>
  <cols>
    <col min="1" max="1" width="6.42578125" style="25" customWidth="1"/>
    <col min="2" max="2" width="4.28515625" style="25" customWidth="1"/>
    <col min="3" max="33" width="3.28515625" style="10" customWidth="1"/>
    <col min="34" max="34" width="6" style="26" hidden="1" customWidth="1"/>
    <col min="35" max="35" width="6.7109375" style="10" customWidth="1"/>
    <col min="36" max="36" width="8.42578125" style="27" customWidth="1"/>
    <col min="37" max="16384" width="9.140625" style="8"/>
  </cols>
  <sheetData>
    <row r="1" spans="1:36" ht="18.75" thickBot="1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</row>
    <row r="2" spans="1:36" ht="127.5" customHeight="1" thickBot="1" x14ac:dyDescent="0.3">
      <c r="A2" s="102" t="s">
        <v>41</v>
      </c>
      <c r="B2" s="103"/>
      <c r="C2" s="104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108" t="s">
        <v>34</v>
      </c>
      <c r="AI2" s="110" t="s">
        <v>35</v>
      </c>
      <c r="AJ2" s="110" t="s">
        <v>36</v>
      </c>
    </row>
    <row r="3" spans="1:36" s="10" customFormat="1" ht="15" customHeight="1" thickBot="1" x14ac:dyDescent="0.3">
      <c r="A3" s="105"/>
      <c r="B3" s="106"/>
      <c r="C3" s="107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109"/>
      <c r="AI3" s="111"/>
      <c r="AJ3" s="111"/>
    </row>
    <row r="4" spans="1:36" ht="18.95" customHeight="1" thickBot="1" x14ac:dyDescent="0.3">
      <c r="A4" s="86" t="s">
        <v>38</v>
      </c>
      <c r="B4" s="87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92" t="e">
        <f>SUM(D4:AG11)/COUNTA(D2:AG2)/8</f>
        <v>#DIV/0!</v>
      </c>
      <c r="AI4" s="95" t="e">
        <f>AH4*50</f>
        <v>#DIV/0!</v>
      </c>
      <c r="AJ4" s="98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8.95" customHeight="1" thickBot="1" x14ac:dyDescent="0.3">
      <c r="A5" s="88"/>
      <c r="B5" s="89"/>
      <c r="C5" s="9">
        <f t="shared" ref="C5:C36" si="0">C4+1</f>
        <v>2</v>
      </c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  <c r="AH5" s="93"/>
      <c r="AI5" s="96"/>
      <c r="AJ5" s="99"/>
    </row>
    <row r="6" spans="1:36" ht="18.95" customHeight="1" thickBot="1" x14ac:dyDescent="0.3">
      <c r="A6" s="88"/>
      <c r="B6" s="89"/>
      <c r="C6" s="9">
        <f t="shared" si="0"/>
        <v>3</v>
      </c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4"/>
      <c r="AH6" s="93"/>
      <c r="AI6" s="96"/>
      <c r="AJ6" s="99"/>
    </row>
    <row r="7" spans="1:36" ht="18.95" customHeight="1" thickBot="1" x14ac:dyDescent="0.3">
      <c r="A7" s="88"/>
      <c r="B7" s="89"/>
      <c r="C7" s="9">
        <f t="shared" si="0"/>
        <v>4</v>
      </c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4"/>
      <c r="AH7" s="93"/>
      <c r="AI7" s="96"/>
      <c r="AJ7" s="99"/>
    </row>
    <row r="8" spans="1:36" ht="18.95" customHeight="1" thickBot="1" x14ac:dyDescent="0.3">
      <c r="A8" s="88"/>
      <c r="B8" s="89"/>
      <c r="C8" s="9">
        <f t="shared" si="0"/>
        <v>5</v>
      </c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4"/>
      <c r="AH8" s="93"/>
      <c r="AI8" s="96"/>
      <c r="AJ8" s="99"/>
    </row>
    <row r="9" spans="1:36" ht="18.95" customHeight="1" thickBot="1" x14ac:dyDescent="0.3">
      <c r="A9" s="88"/>
      <c r="B9" s="89"/>
      <c r="C9" s="9">
        <f t="shared" si="0"/>
        <v>6</v>
      </c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4"/>
      <c r="AH9" s="93"/>
      <c r="AI9" s="96"/>
      <c r="AJ9" s="99"/>
    </row>
    <row r="10" spans="1:36" ht="18.95" customHeight="1" thickBot="1" x14ac:dyDescent="0.3">
      <c r="A10" s="88"/>
      <c r="B10" s="89"/>
      <c r="C10" s="9">
        <f t="shared" si="0"/>
        <v>7</v>
      </c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4"/>
      <c r="AH10" s="93"/>
      <c r="AI10" s="96"/>
      <c r="AJ10" s="99"/>
    </row>
    <row r="11" spans="1:36" ht="18.95" customHeight="1" thickBot="1" x14ac:dyDescent="0.3">
      <c r="A11" s="90"/>
      <c r="B11" s="91"/>
      <c r="C11" s="9">
        <f t="shared" si="0"/>
        <v>8</v>
      </c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/>
      <c r="AH11" s="94"/>
      <c r="AI11" s="97"/>
      <c r="AJ11" s="100"/>
    </row>
    <row r="12" spans="1:36" ht="18.95" customHeight="1" thickBot="1" x14ac:dyDescent="0.3">
      <c r="A12" s="86" t="s">
        <v>44</v>
      </c>
      <c r="B12" s="87"/>
      <c r="C12" s="9">
        <f t="shared" si="0"/>
        <v>9</v>
      </c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/>
      <c r="AH12" s="92" t="e">
        <f>SUM(D12:AG19)/COUNTA(D2:AG2)/8</f>
        <v>#DIV/0!</v>
      </c>
      <c r="AI12" s="95" t="e">
        <f>AH12*50</f>
        <v>#DIV/0!</v>
      </c>
      <c r="AJ12" s="98" t="e">
        <f>IF(AI12&gt;95,"требуется пересмотр образовательных задач на предмет соответствия возможностям детей",IF(OR(AI12=75,AND(AI12&gt;75,AI12&lt;95)),"условия соответствуют образовательным задачам",IF(OR(AI12=50,AND(AI12&lt;75,AI12&gt;50)),"требуется оптимизация условий, созданных в ДОО","требуется коррекция условий, созданных в ДОО")))</f>
        <v>#DIV/0!</v>
      </c>
    </row>
    <row r="13" spans="1:36" ht="18.95" customHeight="1" thickBot="1" x14ac:dyDescent="0.3">
      <c r="A13" s="88"/>
      <c r="B13" s="89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93"/>
      <c r="AI13" s="96"/>
      <c r="AJ13" s="99"/>
    </row>
    <row r="14" spans="1:36" ht="18.95" customHeight="1" thickBot="1" x14ac:dyDescent="0.3">
      <c r="A14" s="88"/>
      <c r="B14" s="89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93"/>
      <c r="AI14" s="96"/>
      <c r="AJ14" s="99"/>
    </row>
    <row r="15" spans="1:36" ht="18.95" customHeight="1" thickBot="1" x14ac:dyDescent="0.3">
      <c r="A15" s="88"/>
      <c r="B15" s="89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93"/>
      <c r="AI15" s="96"/>
      <c r="AJ15" s="99"/>
    </row>
    <row r="16" spans="1:36" ht="18.95" customHeight="1" thickBot="1" x14ac:dyDescent="0.3">
      <c r="A16" s="88"/>
      <c r="B16" s="89"/>
      <c r="C16" s="11">
        <f t="shared" si="0"/>
        <v>13</v>
      </c>
      <c r="D16" s="12">
        <f t="shared" ref="D16:AG16" si="1">D7</f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 t="shared" si="1"/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2">
        <f t="shared" si="1"/>
        <v>0</v>
      </c>
      <c r="O16" s="12">
        <f t="shared" si="1"/>
        <v>0</v>
      </c>
      <c r="P16" s="12">
        <f t="shared" si="1"/>
        <v>0</v>
      </c>
      <c r="Q16" s="12">
        <f t="shared" si="1"/>
        <v>0</v>
      </c>
      <c r="R16" s="12">
        <f t="shared" si="1"/>
        <v>0</v>
      </c>
      <c r="S16" s="12">
        <f t="shared" si="1"/>
        <v>0</v>
      </c>
      <c r="T16" s="12">
        <f t="shared" si="1"/>
        <v>0</v>
      </c>
      <c r="U16" s="12">
        <f t="shared" si="1"/>
        <v>0</v>
      </c>
      <c r="V16" s="12">
        <f t="shared" si="1"/>
        <v>0</v>
      </c>
      <c r="W16" s="12">
        <f t="shared" si="1"/>
        <v>0</v>
      </c>
      <c r="X16" s="12">
        <f t="shared" si="1"/>
        <v>0</v>
      </c>
      <c r="Y16" s="12">
        <f t="shared" si="1"/>
        <v>0</v>
      </c>
      <c r="Z16" s="12">
        <f t="shared" si="1"/>
        <v>0</v>
      </c>
      <c r="AA16" s="12">
        <f t="shared" si="1"/>
        <v>0</v>
      </c>
      <c r="AB16" s="12">
        <f t="shared" si="1"/>
        <v>0</v>
      </c>
      <c r="AC16" s="12">
        <f t="shared" si="1"/>
        <v>0</v>
      </c>
      <c r="AD16" s="12">
        <f t="shared" si="1"/>
        <v>0</v>
      </c>
      <c r="AE16" s="12">
        <f t="shared" si="1"/>
        <v>0</v>
      </c>
      <c r="AF16" s="12">
        <f t="shared" si="1"/>
        <v>0</v>
      </c>
      <c r="AG16" s="13">
        <f t="shared" si="1"/>
        <v>0</v>
      </c>
      <c r="AH16" s="93"/>
      <c r="AI16" s="96"/>
      <c r="AJ16" s="99"/>
    </row>
    <row r="17" spans="1:36" ht="18.95" customHeight="1" thickBot="1" x14ac:dyDescent="0.3">
      <c r="A17" s="88"/>
      <c r="B17" s="89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93"/>
      <c r="AI17" s="96"/>
      <c r="AJ17" s="99"/>
    </row>
    <row r="18" spans="1:36" ht="18.95" customHeight="1" thickBot="1" x14ac:dyDescent="0.3">
      <c r="A18" s="88"/>
      <c r="B18" s="89"/>
      <c r="C18" s="9">
        <f t="shared" si="0"/>
        <v>15</v>
      </c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4"/>
      <c r="AH18" s="93"/>
      <c r="AI18" s="96"/>
      <c r="AJ18" s="99"/>
    </row>
    <row r="19" spans="1:36" ht="18.95" customHeight="1" thickBot="1" x14ac:dyDescent="0.3">
      <c r="A19" s="90"/>
      <c r="B19" s="91"/>
      <c r="C19" s="9">
        <f t="shared" si="0"/>
        <v>16</v>
      </c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/>
      <c r="AH19" s="94"/>
      <c r="AI19" s="97"/>
      <c r="AJ19" s="100"/>
    </row>
    <row r="20" spans="1:36" ht="18.95" customHeight="1" thickBot="1" x14ac:dyDescent="0.3">
      <c r="A20" s="86" t="s">
        <v>43</v>
      </c>
      <c r="B20" s="87"/>
      <c r="C20" s="11">
        <f t="shared" si="0"/>
        <v>17</v>
      </c>
      <c r="D20" s="14">
        <f>D6</f>
        <v>0</v>
      </c>
      <c r="E20" s="15">
        <f t="shared" ref="E20:AG20" si="2">E6</f>
        <v>0</v>
      </c>
      <c r="F20" s="15">
        <f t="shared" si="2"/>
        <v>0</v>
      </c>
      <c r="G20" s="15">
        <f t="shared" si="2"/>
        <v>0</v>
      </c>
      <c r="H20" s="15">
        <f t="shared" si="2"/>
        <v>0</v>
      </c>
      <c r="I20" s="15">
        <f t="shared" si="2"/>
        <v>0</v>
      </c>
      <c r="J20" s="15">
        <f t="shared" si="2"/>
        <v>0</v>
      </c>
      <c r="K20" s="15">
        <f t="shared" si="2"/>
        <v>0</v>
      </c>
      <c r="L20" s="15">
        <f t="shared" si="2"/>
        <v>0</v>
      </c>
      <c r="M20" s="15">
        <f t="shared" si="2"/>
        <v>0</v>
      </c>
      <c r="N20" s="15">
        <f t="shared" si="2"/>
        <v>0</v>
      </c>
      <c r="O20" s="15">
        <f t="shared" si="2"/>
        <v>0</v>
      </c>
      <c r="P20" s="15">
        <f t="shared" si="2"/>
        <v>0</v>
      </c>
      <c r="Q20" s="15">
        <f t="shared" si="2"/>
        <v>0</v>
      </c>
      <c r="R20" s="15">
        <f t="shared" si="2"/>
        <v>0</v>
      </c>
      <c r="S20" s="15">
        <f t="shared" si="2"/>
        <v>0</v>
      </c>
      <c r="T20" s="15">
        <f t="shared" si="2"/>
        <v>0</v>
      </c>
      <c r="U20" s="15">
        <f t="shared" si="2"/>
        <v>0</v>
      </c>
      <c r="V20" s="15">
        <f t="shared" si="2"/>
        <v>0</v>
      </c>
      <c r="W20" s="15">
        <f t="shared" si="2"/>
        <v>0</v>
      </c>
      <c r="X20" s="15">
        <f t="shared" si="2"/>
        <v>0</v>
      </c>
      <c r="Y20" s="15">
        <f t="shared" si="2"/>
        <v>0</v>
      </c>
      <c r="Z20" s="15">
        <f t="shared" si="2"/>
        <v>0</v>
      </c>
      <c r="AA20" s="15">
        <f t="shared" si="2"/>
        <v>0</v>
      </c>
      <c r="AB20" s="15">
        <f t="shared" si="2"/>
        <v>0</v>
      </c>
      <c r="AC20" s="15">
        <f t="shared" si="2"/>
        <v>0</v>
      </c>
      <c r="AD20" s="15">
        <f t="shared" si="2"/>
        <v>0</v>
      </c>
      <c r="AE20" s="15">
        <f t="shared" si="2"/>
        <v>0</v>
      </c>
      <c r="AF20" s="15">
        <f t="shared" si="2"/>
        <v>0</v>
      </c>
      <c r="AG20" s="16">
        <f t="shared" si="2"/>
        <v>0</v>
      </c>
      <c r="AH20" s="92" t="e">
        <f>SUM(D20:AG27)/COUNTA(D2:AG2)/8</f>
        <v>#DIV/0!</v>
      </c>
      <c r="AI20" s="95" t="e">
        <f>AH20*50</f>
        <v>#DIV/0!</v>
      </c>
      <c r="AJ20" s="98" t="e">
        <f>IF(AI20&gt;95,"требуется пересмотр образовательных задач на предмет соответствия возможностям детей",IF(OR(AI20=75,AND(AI20&gt;75,AI20&lt;95)),"условия соответствуют образовательным задачам",IF(OR(AI20=50,AND(AI20&lt;75,AI20&gt;50)),"требуется оптимизация условий, созданных в ДОО","требуется коррекция условий, созданных в ДОО")))</f>
        <v>#DIV/0!</v>
      </c>
    </row>
    <row r="21" spans="1:36" ht="18.95" customHeight="1" thickBot="1" x14ac:dyDescent="0.3">
      <c r="A21" s="88"/>
      <c r="B21" s="89"/>
      <c r="C21" s="17">
        <f t="shared" si="0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93"/>
      <c r="AI21" s="96"/>
      <c r="AJ21" s="99"/>
    </row>
    <row r="22" spans="1:36" ht="18.95" customHeight="1" thickBot="1" x14ac:dyDescent="0.3">
      <c r="A22" s="88"/>
      <c r="B22" s="89"/>
      <c r="C22" s="18">
        <f t="shared" si="0"/>
        <v>19</v>
      </c>
      <c r="D22" s="19">
        <f>D7</f>
        <v>0</v>
      </c>
      <c r="E22" s="12">
        <f t="shared" ref="E22:AG22" si="3">E7</f>
        <v>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2">
        <f t="shared" si="3"/>
        <v>0</v>
      </c>
      <c r="J22" s="12">
        <f t="shared" si="3"/>
        <v>0</v>
      </c>
      <c r="K22" s="12">
        <f t="shared" si="3"/>
        <v>0</v>
      </c>
      <c r="L22" s="12">
        <f t="shared" si="3"/>
        <v>0</v>
      </c>
      <c r="M22" s="12">
        <f t="shared" si="3"/>
        <v>0</v>
      </c>
      <c r="N22" s="12">
        <f t="shared" si="3"/>
        <v>0</v>
      </c>
      <c r="O22" s="12">
        <f t="shared" si="3"/>
        <v>0</v>
      </c>
      <c r="P22" s="12">
        <f t="shared" si="3"/>
        <v>0</v>
      </c>
      <c r="Q22" s="12">
        <f t="shared" si="3"/>
        <v>0</v>
      </c>
      <c r="R22" s="12">
        <f t="shared" si="3"/>
        <v>0</v>
      </c>
      <c r="S22" s="12">
        <f t="shared" si="3"/>
        <v>0</v>
      </c>
      <c r="T22" s="12">
        <f t="shared" si="3"/>
        <v>0</v>
      </c>
      <c r="U22" s="12">
        <f t="shared" si="3"/>
        <v>0</v>
      </c>
      <c r="V22" s="12">
        <f t="shared" si="3"/>
        <v>0</v>
      </c>
      <c r="W22" s="12">
        <f t="shared" si="3"/>
        <v>0</v>
      </c>
      <c r="X22" s="12">
        <f t="shared" si="3"/>
        <v>0</v>
      </c>
      <c r="Y22" s="12">
        <f t="shared" si="3"/>
        <v>0</v>
      </c>
      <c r="Z22" s="12">
        <f t="shared" si="3"/>
        <v>0</v>
      </c>
      <c r="AA22" s="12">
        <f t="shared" si="3"/>
        <v>0</v>
      </c>
      <c r="AB22" s="12">
        <f t="shared" si="3"/>
        <v>0</v>
      </c>
      <c r="AC22" s="12">
        <f t="shared" si="3"/>
        <v>0</v>
      </c>
      <c r="AD22" s="12">
        <f t="shared" si="3"/>
        <v>0</v>
      </c>
      <c r="AE22" s="12">
        <f t="shared" si="3"/>
        <v>0</v>
      </c>
      <c r="AF22" s="12">
        <f t="shared" si="3"/>
        <v>0</v>
      </c>
      <c r="AG22" s="13">
        <f t="shared" si="3"/>
        <v>0</v>
      </c>
      <c r="AH22" s="93"/>
      <c r="AI22" s="96"/>
      <c r="AJ22" s="99"/>
    </row>
    <row r="23" spans="1:36" ht="18.95" customHeight="1" thickBot="1" x14ac:dyDescent="0.3">
      <c r="A23" s="88"/>
      <c r="B23" s="89"/>
      <c r="C23" s="17">
        <f t="shared" si="0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93"/>
      <c r="AI23" s="96"/>
      <c r="AJ23" s="99"/>
    </row>
    <row r="24" spans="1:36" ht="18.95" customHeight="1" thickBot="1" x14ac:dyDescent="0.3">
      <c r="A24" s="88"/>
      <c r="B24" s="89"/>
      <c r="C24" s="18">
        <f t="shared" si="0"/>
        <v>21</v>
      </c>
      <c r="D24" s="19">
        <f>D18</f>
        <v>0</v>
      </c>
      <c r="E24" s="12">
        <f t="shared" ref="E24:AG25" si="4">E18</f>
        <v>0</v>
      </c>
      <c r="F24" s="12">
        <f t="shared" si="4"/>
        <v>0</v>
      </c>
      <c r="G24" s="12">
        <f t="shared" si="4"/>
        <v>0</v>
      </c>
      <c r="H24" s="12">
        <f t="shared" si="4"/>
        <v>0</v>
      </c>
      <c r="I24" s="12">
        <f t="shared" si="4"/>
        <v>0</v>
      </c>
      <c r="J24" s="12">
        <f t="shared" si="4"/>
        <v>0</v>
      </c>
      <c r="K24" s="12">
        <f t="shared" si="4"/>
        <v>0</v>
      </c>
      <c r="L24" s="12">
        <f t="shared" si="4"/>
        <v>0</v>
      </c>
      <c r="M24" s="12">
        <f t="shared" si="4"/>
        <v>0</v>
      </c>
      <c r="N24" s="12">
        <f t="shared" si="4"/>
        <v>0</v>
      </c>
      <c r="O24" s="12">
        <f t="shared" si="4"/>
        <v>0</v>
      </c>
      <c r="P24" s="12">
        <f t="shared" si="4"/>
        <v>0</v>
      </c>
      <c r="Q24" s="12">
        <f t="shared" si="4"/>
        <v>0</v>
      </c>
      <c r="R24" s="12">
        <f t="shared" si="4"/>
        <v>0</v>
      </c>
      <c r="S24" s="12">
        <f t="shared" si="4"/>
        <v>0</v>
      </c>
      <c r="T24" s="12">
        <f t="shared" si="4"/>
        <v>0</v>
      </c>
      <c r="U24" s="12">
        <f t="shared" si="4"/>
        <v>0</v>
      </c>
      <c r="V24" s="12">
        <f t="shared" si="4"/>
        <v>0</v>
      </c>
      <c r="W24" s="12">
        <f t="shared" si="4"/>
        <v>0</v>
      </c>
      <c r="X24" s="12">
        <f t="shared" si="4"/>
        <v>0</v>
      </c>
      <c r="Y24" s="12">
        <f t="shared" si="4"/>
        <v>0</v>
      </c>
      <c r="Z24" s="12">
        <f t="shared" si="4"/>
        <v>0</v>
      </c>
      <c r="AA24" s="12">
        <f t="shared" si="4"/>
        <v>0</v>
      </c>
      <c r="AB24" s="12">
        <f t="shared" si="4"/>
        <v>0</v>
      </c>
      <c r="AC24" s="12">
        <f t="shared" si="4"/>
        <v>0</v>
      </c>
      <c r="AD24" s="12">
        <f t="shared" si="4"/>
        <v>0</v>
      </c>
      <c r="AE24" s="12">
        <f t="shared" si="4"/>
        <v>0</v>
      </c>
      <c r="AF24" s="12">
        <f t="shared" si="4"/>
        <v>0</v>
      </c>
      <c r="AG24" s="13">
        <f t="shared" si="4"/>
        <v>0</v>
      </c>
      <c r="AH24" s="93"/>
      <c r="AI24" s="96"/>
      <c r="AJ24" s="99"/>
    </row>
    <row r="25" spans="1:36" ht="18.95" customHeight="1" thickBot="1" x14ac:dyDescent="0.3">
      <c r="A25" s="88"/>
      <c r="B25" s="89"/>
      <c r="C25" s="18">
        <f t="shared" si="0"/>
        <v>22</v>
      </c>
      <c r="D25" s="19">
        <f>D19</f>
        <v>0</v>
      </c>
      <c r="E25" s="12">
        <f t="shared" si="4"/>
        <v>0</v>
      </c>
      <c r="F25" s="12">
        <f t="shared" si="4"/>
        <v>0</v>
      </c>
      <c r="G25" s="12">
        <f t="shared" si="4"/>
        <v>0</v>
      </c>
      <c r="H25" s="12">
        <f t="shared" si="4"/>
        <v>0</v>
      </c>
      <c r="I25" s="12">
        <f t="shared" si="4"/>
        <v>0</v>
      </c>
      <c r="J25" s="12">
        <f t="shared" si="4"/>
        <v>0</v>
      </c>
      <c r="K25" s="12">
        <f t="shared" si="4"/>
        <v>0</v>
      </c>
      <c r="L25" s="12">
        <f t="shared" si="4"/>
        <v>0</v>
      </c>
      <c r="M25" s="12">
        <f t="shared" si="4"/>
        <v>0</v>
      </c>
      <c r="N25" s="12">
        <f t="shared" si="4"/>
        <v>0</v>
      </c>
      <c r="O25" s="12">
        <f t="shared" si="4"/>
        <v>0</v>
      </c>
      <c r="P25" s="12">
        <f t="shared" si="4"/>
        <v>0</v>
      </c>
      <c r="Q25" s="12">
        <f t="shared" si="4"/>
        <v>0</v>
      </c>
      <c r="R25" s="12">
        <f t="shared" si="4"/>
        <v>0</v>
      </c>
      <c r="S25" s="12">
        <f t="shared" si="4"/>
        <v>0</v>
      </c>
      <c r="T25" s="12">
        <f t="shared" si="4"/>
        <v>0</v>
      </c>
      <c r="U25" s="12">
        <f t="shared" si="4"/>
        <v>0</v>
      </c>
      <c r="V25" s="12">
        <f t="shared" si="4"/>
        <v>0</v>
      </c>
      <c r="W25" s="12">
        <f t="shared" si="4"/>
        <v>0</v>
      </c>
      <c r="X25" s="12">
        <f t="shared" si="4"/>
        <v>0</v>
      </c>
      <c r="Y25" s="12">
        <f t="shared" si="4"/>
        <v>0</v>
      </c>
      <c r="Z25" s="12">
        <f t="shared" si="4"/>
        <v>0</v>
      </c>
      <c r="AA25" s="12">
        <f t="shared" si="4"/>
        <v>0</v>
      </c>
      <c r="AB25" s="12">
        <f t="shared" si="4"/>
        <v>0</v>
      </c>
      <c r="AC25" s="12">
        <f t="shared" si="4"/>
        <v>0</v>
      </c>
      <c r="AD25" s="12">
        <f t="shared" si="4"/>
        <v>0</v>
      </c>
      <c r="AE25" s="12">
        <f t="shared" si="4"/>
        <v>0</v>
      </c>
      <c r="AF25" s="12">
        <f t="shared" si="4"/>
        <v>0</v>
      </c>
      <c r="AG25" s="13">
        <f t="shared" si="4"/>
        <v>0</v>
      </c>
      <c r="AH25" s="93"/>
      <c r="AI25" s="96"/>
      <c r="AJ25" s="99"/>
    </row>
    <row r="26" spans="1:36" ht="18.95" customHeight="1" thickBot="1" x14ac:dyDescent="0.3">
      <c r="A26" s="88"/>
      <c r="B26" s="89"/>
      <c r="C26" s="17">
        <f t="shared" si="0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93"/>
      <c r="AI26" s="96"/>
      <c r="AJ26" s="99"/>
    </row>
    <row r="27" spans="1:36" ht="18.95" customHeight="1" thickBot="1" x14ac:dyDescent="0.3">
      <c r="A27" s="90"/>
      <c r="B27" s="91"/>
      <c r="C27" s="18">
        <f t="shared" si="0"/>
        <v>24</v>
      </c>
      <c r="D27" s="20">
        <f>D11</f>
        <v>0</v>
      </c>
      <c r="E27" s="21">
        <f t="shared" ref="E27:AG27" si="5">E11</f>
        <v>0</v>
      </c>
      <c r="F27" s="21">
        <f t="shared" si="5"/>
        <v>0</v>
      </c>
      <c r="G27" s="21">
        <f t="shared" si="5"/>
        <v>0</v>
      </c>
      <c r="H27" s="21">
        <f t="shared" si="5"/>
        <v>0</v>
      </c>
      <c r="I27" s="21">
        <f t="shared" si="5"/>
        <v>0</v>
      </c>
      <c r="J27" s="21">
        <f t="shared" si="5"/>
        <v>0</v>
      </c>
      <c r="K27" s="21">
        <f t="shared" si="5"/>
        <v>0</v>
      </c>
      <c r="L27" s="21">
        <f t="shared" si="5"/>
        <v>0</v>
      </c>
      <c r="M27" s="21">
        <f t="shared" si="5"/>
        <v>0</v>
      </c>
      <c r="N27" s="21">
        <f t="shared" si="5"/>
        <v>0</v>
      </c>
      <c r="O27" s="21">
        <f t="shared" si="5"/>
        <v>0</v>
      </c>
      <c r="P27" s="21">
        <f t="shared" si="5"/>
        <v>0</v>
      </c>
      <c r="Q27" s="21">
        <f t="shared" si="5"/>
        <v>0</v>
      </c>
      <c r="R27" s="21">
        <f t="shared" si="5"/>
        <v>0</v>
      </c>
      <c r="S27" s="21">
        <f t="shared" si="5"/>
        <v>0</v>
      </c>
      <c r="T27" s="21">
        <f t="shared" si="5"/>
        <v>0</v>
      </c>
      <c r="U27" s="21">
        <f t="shared" si="5"/>
        <v>0</v>
      </c>
      <c r="V27" s="21">
        <f t="shared" si="5"/>
        <v>0</v>
      </c>
      <c r="W27" s="21">
        <f t="shared" si="5"/>
        <v>0</v>
      </c>
      <c r="X27" s="21">
        <f t="shared" si="5"/>
        <v>0</v>
      </c>
      <c r="Y27" s="21">
        <f t="shared" si="5"/>
        <v>0</v>
      </c>
      <c r="Z27" s="21">
        <f t="shared" si="5"/>
        <v>0</v>
      </c>
      <c r="AA27" s="21">
        <f t="shared" si="5"/>
        <v>0</v>
      </c>
      <c r="AB27" s="21">
        <f t="shared" si="5"/>
        <v>0</v>
      </c>
      <c r="AC27" s="21">
        <f t="shared" si="5"/>
        <v>0</v>
      </c>
      <c r="AD27" s="21">
        <f t="shared" si="5"/>
        <v>0</v>
      </c>
      <c r="AE27" s="21">
        <f t="shared" si="5"/>
        <v>0</v>
      </c>
      <c r="AF27" s="21">
        <f t="shared" si="5"/>
        <v>0</v>
      </c>
      <c r="AG27" s="22">
        <f t="shared" si="5"/>
        <v>0</v>
      </c>
      <c r="AH27" s="94"/>
      <c r="AI27" s="97"/>
      <c r="AJ27" s="100"/>
    </row>
    <row r="28" spans="1:36" ht="18.95" customHeight="1" thickBot="1" x14ac:dyDescent="0.3">
      <c r="A28" s="86" t="s">
        <v>39</v>
      </c>
      <c r="B28" s="87"/>
      <c r="C28" s="17">
        <f t="shared" si="0"/>
        <v>25</v>
      </c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H28" s="92" t="e">
        <f>SUM(D28:AG31)/COUNTA(D2:AG2)/4</f>
        <v>#DIV/0!</v>
      </c>
      <c r="AI28" s="95" t="e">
        <f>AH28*50</f>
        <v>#DIV/0!</v>
      </c>
      <c r="AJ28" s="98" t="e">
        <f>IF(AI28&gt;95,"требуется пересмотр образовательных задач на предмет соответствия возможностям детей",IF(OR(AI28=75,AND(AI28&gt;75,AI28&lt;95)),"условия соответствуют образовательным задачам",IF(OR(AI28=50,AND(AI28&lt;75,AI28&gt;50)),"требуется оптимизация условий, созданных в ДОО","требуется коррекция условий, созданных в ДОО")))</f>
        <v>#DIV/0!</v>
      </c>
    </row>
    <row r="29" spans="1:36" ht="18.95" customHeight="1" thickBot="1" x14ac:dyDescent="0.3">
      <c r="A29" s="88"/>
      <c r="B29" s="89"/>
      <c r="C29" s="17">
        <f t="shared" si="0"/>
        <v>26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4"/>
      <c r="AH29" s="93"/>
      <c r="AI29" s="96"/>
      <c r="AJ29" s="99"/>
    </row>
    <row r="30" spans="1:36" ht="18.95" customHeight="1" thickBot="1" x14ac:dyDescent="0.3">
      <c r="A30" s="88"/>
      <c r="B30" s="89"/>
      <c r="C30" s="17">
        <f t="shared" si="0"/>
        <v>27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4"/>
      <c r="AH30" s="93"/>
      <c r="AI30" s="96"/>
      <c r="AJ30" s="99"/>
    </row>
    <row r="31" spans="1:36" ht="18.95" customHeight="1" thickBot="1" x14ac:dyDescent="0.3">
      <c r="A31" s="90"/>
      <c r="B31" s="91"/>
      <c r="C31" s="17">
        <f t="shared" si="0"/>
        <v>28</v>
      </c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7"/>
      <c r="AH31" s="94"/>
      <c r="AI31" s="97"/>
      <c r="AJ31" s="100"/>
    </row>
    <row r="32" spans="1:36" ht="18.95" customHeight="1" thickBot="1" x14ac:dyDescent="0.3">
      <c r="A32" s="86" t="s">
        <v>3</v>
      </c>
      <c r="B32" s="87"/>
      <c r="C32" s="17">
        <f t="shared" si="0"/>
        <v>29</v>
      </c>
      <c r="D32" s="32"/>
      <c r="E32" s="33"/>
      <c r="F32" s="30"/>
      <c r="G32" s="33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1"/>
      <c r="AH32" s="93" t="e">
        <f>SUM(D32:AG36)/COUNTA(D2:AG2)/5</f>
        <v>#DIV/0!</v>
      </c>
      <c r="AI32" s="95" t="e">
        <f>AH32*50</f>
        <v>#DIV/0!</v>
      </c>
      <c r="AJ32" s="98" t="e">
        <f>IF(AI32&gt;95,"требуется пересмотр образовательных задач на предмет соответствия возможностям детей",IF(OR(AI32=75,AND(AI32&gt;75,AI32&lt;95)),"условия соответствуют образовательным задачам",IF(OR(AI32=50,AND(AI32&lt;75,AI32&gt;50)),"требуется оптимизация условий, созданных в ДОО","требуется коррекция условий, созданных в ДОО")))</f>
        <v>#DIV/0!</v>
      </c>
    </row>
    <row r="33" spans="1:36" ht="18.95" customHeight="1" thickBot="1" x14ac:dyDescent="0.3">
      <c r="A33" s="88"/>
      <c r="B33" s="89"/>
      <c r="C33" s="17">
        <f t="shared" si="0"/>
        <v>30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4"/>
      <c r="AH33" s="93"/>
      <c r="AI33" s="96"/>
      <c r="AJ33" s="99"/>
    </row>
    <row r="34" spans="1:36" ht="18.95" customHeight="1" thickBot="1" x14ac:dyDescent="0.3">
      <c r="A34" s="88"/>
      <c r="B34" s="89"/>
      <c r="C34" s="17">
        <f t="shared" si="0"/>
        <v>31</v>
      </c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4"/>
      <c r="AH34" s="93"/>
      <c r="AI34" s="96"/>
      <c r="AJ34" s="99"/>
    </row>
    <row r="35" spans="1:36" ht="18.95" customHeight="1" thickBot="1" x14ac:dyDescent="0.3">
      <c r="A35" s="88"/>
      <c r="B35" s="89"/>
      <c r="C35" s="18">
        <f t="shared" si="0"/>
        <v>32</v>
      </c>
      <c r="D35" s="19">
        <f>D12</f>
        <v>0</v>
      </c>
      <c r="E35" s="12">
        <f t="shared" ref="E35:AG35" si="6">E12</f>
        <v>0</v>
      </c>
      <c r="F35" s="12">
        <f t="shared" si="6"/>
        <v>0</v>
      </c>
      <c r="G35" s="12">
        <f t="shared" si="6"/>
        <v>0</v>
      </c>
      <c r="H35" s="12">
        <f t="shared" si="6"/>
        <v>0</v>
      </c>
      <c r="I35" s="12">
        <f t="shared" si="6"/>
        <v>0</v>
      </c>
      <c r="J35" s="12">
        <f t="shared" si="6"/>
        <v>0</v>
      </c>
      <c r="K35" s="12">
        <f t="shared" si="6"/>
        <v>0</v>
      </c>
      <c r="L35" s="12">
        <f t="shared" si="6"/>
        <v>0</v>
      </c>
      <c r="M35" s="12">
        <f t="shared" si="6"/>
        <v>0</v>
      </c>
      <c r="N35" s="12">
        <f t="shared" si="6"/>
        <v>0</v>
      </c>
      <c r="O35" s="12">
        <f t="shared" si="6"/>
        <v>0</v>
      </c>
      <c r="P35" s="12">
        <f t="shared" si="6"/>
        <v>0</v>
      </c>
      <c r="Q35" s="12">
        <f t="shared" si="6"/>
        <v>0</v>
      </c>
      <c r="R35" s="12">
        <f t="shared" si="6"/>
        <v>0</v>
      </c>
      <c r="S35" s="12">
        <f t="shared" si="6"/>
        <v>0</v>
      </c>
      <c r="T35" s="12">
        <f t="shared" si="6"/>
        <v>0</v>
      </c>
      <c r="U35" s="12">
        <f t="shared" si="6"/>
        <v>0</v>
      </c>
      <c r="V35" s="12">
        <f t="shared" si="6"/>
        <v>0</v>
      </c>
      <c r="W35" s="12">
        <f t="shared" si="6"/>
        <v>0</v>
      </c>
      <c r="X35" s="12">
        <f t="shared" si="6"/>
        <v>0</v>
      </c>
      <c r="Y35" s="12">
        <f t="shared" si="6"/>
        <v>0</v>
      </c>
      <c r="Z35" s="12">
        <f t="shared" si="6"/>
        <v>0</v>
      </c>
      <c r="AA35" s="12">
        <f t="shared" si="6"/>
        <v>0</v>
      </c>
      <c r="AB35" s="12">
        <f t="shared" si="6"/>
        <v>0</v>
      </c>
      <c r="AC35" s="12">
        <f t="shared" si="6"/>
        <v>0</v>
      </c>
      <c r="AD35" s="12">
        <f t="shared" si="6"/>
        <v>0</v>
      </c>
      <c r="AE35" s="12">
        <f t="shared" si="6"/>
        <v>0</v>
      </c>
      <c r="AF35" s="12">
        <f t="shared" si="6"/>
        <v>0</v>
      </c>
      <c r="AG35" s="13">
        <f t="shared" si="6"/>
        <v>0</v>
      </c>
      <c r="AH35" s="93"/>
      <c r="AI35" s="96"/>
      <c r="AJ35" s="99"/>
    </row>
    <row r="36" spans="1:36" ht="18.95" customHeight="1" thickBot="1" x14ac:dyDescent="0.3">
      <c r="A36" s="90"/>
      <c r="B36" s="91"/>
      <c r="C36" s="9">
        <f t="shared" si="0"/>
        <v>33</v>
      </c>
      <c r="D36" s="38"/>
      <c r="E36" s="39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7"/>
      <c r="AH36" s="93"/>
      <c r="AI36" s="97"/>
      <c r="AJ36" s="100"/>
    </row>
    <row r="37" spans="1:36" s="23" customFormat="1" ht="60.95" customHeight="1" thickBot="1" x14ac:dyDescent="0.3">
      <c r="A37" s="112" t="s">
        <v>40</v>
      </c>
      <c r="B37" s="113"/>
      <c r="C37" s="114"/>
      <c r="D37" s="1">
        <f>(SUM(D4:D15)+SUM(D17:D19)+D21+D23+D26+SUM(D28:D34)+D36)/26*50</f>
        <v>0</v>
      </c>
      <c r="E37" s="1">
        <f t="shared" ref="E37:AG37" si="7">(SUM(E4:E15)+SUM(E17:E19)+E21+E23+E26+SUM(E28:E34)+E36)/26*50</f>
        <v>0</v>
      </c>
      <c r="F37" s="1">
        <f t="shared" si="7"/>
        <v>0</v>
      </c>
      <c r="G37" s="1">
        <f t="shared" si="7"/>
        <v>0</v>
      </c>
      <c r="H37" s="1">
        <f t="shared" si="7"/>
        <v>0</v>
      </c>
      <c r="I37" s="1">
        <f t="shared" si="7"/>
        <v>0</v>
      </c>
      <c r="J37" s="1">
        <f t="shared" si="7"/>
        <v>0</v>
      </c>
      <c r="K37" s="1">
        <f t="shared" si="7"/>
        <v>0</v>
      </c>
      <c r="L37" s="1">
        <f t="shared" si="7"/>
        <v>0</v>
      </c>
      <c r="M37" s="1">
        <f t="shared" si="7"/>
        <v>0</v>
      </c>
      <c r="N37" s="1">
        <f t="shared" si="7"/>
        <v>0</v>
      </c>
      <c r="O37" s="1">
        <f t="shared" si="7"/>
        <v>0</v>
      </c>
      <c r="P37" s="1">
        <f t="shared" si="7"/>
        <v>0</v>
      </c>
      <c r="Q37" s="1">
        <f t="shared" si="7"/>
        <v>0</v>
      </c>
      <c r="R37" s="1">
        <f t="shared" si="7"/>
        <v>0</v>
      </c>
      <c r="S37" s="1">
        <f t="shared" si="7"/>
        <v>0</v>
      </c>
      <c r="T37" s="1">
        <f t="shared" si="7"/>
        <v>0</v>
      </c>
      <c r="U37" s="1">
        <f t="shared" si="7"/>
        <v>0</v>
      </c>
      <c r="V37" s="1">
        <f t="shared" si="7"/>
        <v>0</v>
      </c>
      <c r="W37" s="1">
        <f t="shared" si="7"/>
        <v>0</v>
      </c>
      <c r="X37" s="1">
        <f t="shared" si="7"/>
        <v>0</v>
      </c>
      <c r="Y37" s="1">
        <f t="shared" si="7"/>
        <v>0</v>
      </c>
      <c r="Z37" s="1">
        <f t="shared" si="7"/>
        <v>0</v>
      </c>
      <c r="AA37" s="1">
        <f t="shared" si="7"/>
        <v>0</v>
      </c>
      <c r="AB37" s="1">
        <f t="shared" si="7"/>
        <v>0</v>
      </c>
      <c r="AC37" s="1">
        <f t="shared" si="7"/>
        <v>0</v>
      </c>
      <c r="AD37" s="1">
        <f t="shared" si="7"/>
        <v>0</v>
      </c>
      <c r="AE37" s="1">
        <f t="shared" si="7"/>
        <v>0</v>
      </c>
      <c r="AF37" s="1">
        <f t="shared" si="7"/>
        <v>0</v>
      </c>
      <c r="AG37" s="1">
        <f t="shared" si="7"/>
        <v>0</v>
      </c>
      <c r="AH37" s="24" t="e">
        <f>SUM(D4:AG36)/COUNTA(D2:AG2)/33</f>
        <v>#DIV/0!</v>
      </c>
      <c r="AI37" s="95" t="e">
        <f>AH37*50</f>
        <v>#DIV/0!</v>
      </c>
      <c r="AJ37" s="115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s="23" customFormat="1" ht="258" customHeight="1" thickBot="1" x14ac:dyDescent="0.3">
      <c r="A38" s="117" t="s">
        <v>37</v>
      </c>
      <c r="B38" s="118"/>
      <c r="C38" s="119"/>
      <c r="D38" s="85">
        <f t="shared" ref="D38:AB38" si="8">IF(COUNTA(D2)=0,0,IF(D37&gt;95,"высокий темп развития",IF(OR(D37=75,AND(D37&gt;75,D37&lt;95)),"успешное развитие",IF(OR(D37=50,AND(D37&lt;75,D37&gt;50)),"норма развития",IF(OR(D37=30,AND(D37&lt;59,D37&gt;30)),"разраб.инд.образ.маршрута и/или психол.диагн.","рекомендуется комплексное психол.обследование")))))</f>
        <v>0</v>
      </c>
      <c r="E38" s="85">
        <f t="shared" si="8"/>
        <v>0</v>
      </c>
      <c r="F38" s="85">
        <f t="shared" si="8"/>
        <v>0</v>
      </c>
      <c r="G38" s="85">
        <f t="shared" si="8"/>
        <v>0</v>
      </c>
      <c r="H38" s="85">
        <f t="shared" si="8"/>
        <v>0</v>
      </c>
      <c r="I38" s="85">
        <f t="shared" si="8"/>
        <v>0</v>
      </c>
      <c r="J38" s="85">
        <f t="shared" si="8"/>
        <v>0</v>
      </c>
      <c r="K38" s="85">
        <f t="shared" si="8"/>
        <v>0</v>
      </c>
      <c r="L38" s="85">
        <f t="shared" si="8"/>
        <v>0</v>
      </c>
      <c r="M38" s="85">
        <f t="shared" si="8"/>
        <v>0</v>
      </c>
      <c r="N38" s="85">
        <f t="shared" si="8"/>
        <v>0</v>
      </c>
      <c r="O38" s="85">
        <f t="shared" si="8"/>
        <v>0</v>
      </c>
      <c r="P38" s="85">
        <f t="shared" si="8"/>
        <v>0</v>
      </c>
      <c r="Q38" s="85">
        <f t="shared" si="8"/>
        <v>0</v>
      </c>
      <c r="R38" s="85">
        <f t="shared" si="8"/>
        <v>0</v>
      </c>
      <c r="S38" s="85">
        <f t="shared" si="8"/>
        <v>0</v>
      </c>
      <c r="T38" s="85">
        <f t="shared" si="8"/>
        <v>0</v>
      </c>
      <c r="U38" s="85">
        <f t="shared" si="8"/>
        <v>0</v>
      </c>
      <c r="V38" s="85">
        <f t="shared" si="8"/>
        <v>0</v>
      </c>
      <c r="W38" s="85">
        <f t="shared" si="8"/>
        <v>0</v>
      </c>
      <c r="X38" s="85">
        <f t="shared" si="8"/>
        <v>0</v>
      </c>
      <c r="Y38" s="85">
        <f t="shared" si="8"/>
        <v>0</v>
      </c>
      <c r="Z38" s="85">
        <f t="shared" si="8"/>
        <v>0</v>
      </c>
      <c r="AA38" s="85">
        <f t="shared" si="8"/>
        <v>0</v>
      </c>
      <c r="AB38" s="85">
        <f t="shared" si="8"/>
        <v>0</v>
      </c>
      <c r="AC38" s="85">
        <f>IF(COUNTA(AC2)=0,0,IF(AC37&gt;95,"высокий темп развития",IF(OR(AC37=75,AND(AC37&gt;75,AC37&lt;95)),"успешное развитие",IF(OR(AC37=50,AND(AC37&lt;75,AC37&gt;50)),"норма развития",IF(OR(AC37=30,AND(AC37&lt;59,AC37&gt;30)),"разраб.инд.образ.маршрута и/или психол.диагн.","рекомендуется комплексное психол.обследование")))))</f>
        <v>0</v>
      </c>
      <c r="AD38" s="85">
        <f>IF(COUNTA(AD2)=0,0,IF(AD37&gt;95,"высокий темп развития",IF(OR(AD37=75,AND(AD37&gt;75,AD37&lt;95)),"успешное развитие",IF(OR(AD37=50,AND(AD37&lt;75,AD37&gt;50)),"норма развития",IF(OR(AD37=30,AND(AD37&lt;59,AD37&gt;30)),"разраб.инд.образ.маршрута и/или психол.диагн.","рекомендуется комплексное психол.обследование")))))</f>
        <v>0</v>
      </c>
      <c r="AE38" s="85">
        <f>IF(COUNTA(AE2)=0,0,IF(AE37&gt;95,"высокий темп развития",IF(OR(AE37=75,AND(AE37&gt;75,AE37&lt;95)),"успешное развитие",IF(OR(AE37=50,AND(AE37&lt;75,AE37&gt;50)),"норма развития",IF(OR(AE37=30,AND(AE37&lt;59,AE37&gt;30)),"разраб.инд.образ.маршрута и/или психол.диагн.","рекомендуется комплексное психол.обследование")))))</f>
        <v>0</v>
      </c>
      <c r="AF38" s="85">
        <f>IF(COUNTA(AF2)=0,0,IF(AF37&gt;95,"высокий темп развития",IF(OR(AF37=75,AND(AF37&gt;75,AF37&lt;95)),"успешное развитие",IF(OR(AF37=50,AND(AF37&lt;75,AF37&gt;50)),"норма развития",IF(OR(AF37=30,AND(AF37&lt;59,AF37&gt;30)),"разраб.инд.образ.маршрута и/или психол.диагн.","рекомендуется комплексное психол.обследование")))))</f>
        <v>0</v>
      </c>
      <c r="AG38" s="85">
        <f>IF(COUNTA(AG2)=0,0,IF(AG37&gt;95,"высокий темп развития",IF(OR(AG37=75,AND(AG37&gt;75,AG37&lt;95)),"успешное развитие",IF(OR(AG37=50,AND(AG37&lt;75,AG37&gt;50)),"норма развития",IF(OR(AG37=30,AND(AG37&lt;59,AG37&gt;30)),"разраб.инд.образ.маршрута и/или психол.диагн.","рекомендуется комплексное психол.обследование")))))</f>
        <v>0</v>
      </c>
      <c r="AH38" s="24"/>
      <c r="AI38" s="97"/>
      <c r="AJ38" s="116"/>
    </row>
  </sheetData>
  <sheetProtection password="CA9C" sheet="1" objects="1" scenarios="1"/>
  <mergeCells count="29">
    <mergeCell ref="A37:C37"/>
    <mergeCell ref="AI37:AI38"/>
    <mergeCell ref="AJ37:AJ38"/>
    <mergeCell ref="A38:C38"/>
    <mergeCell ref="A32:B36"/>
    <mergeCell ref="AH32:AH36"/>
    <mergeCell ref="AI32:AI36"/>
    <mergeCell ref="AJ32:AJ36"/>
    <mergeCell ref="A28:B31"/>
    <mergeCell ref="AH28:AH31"/>
    <mergeCell ref="AI28:AI31"/>
    <mergeCell ref="AJ28:AJ31"/>
    <mergeCell ref="A20:B27"/>
    <mergeCell ref="AH20:AH27"/>
    <mergeCell ref="AI20:AI27"/>
    <mergeCell ref="AJ20:AJ27"/>
    <mergeCell ref="A12:B19"/>
    <mergeCell ref="AH12:AH19"/>
    <mergeCell ref="AI12:AI19"/>
    <mergeCell ref="AJ12:AJ19"/>
    <mergeCell ref="A1:AJ1"/>
    <mergeCell ref="A2:C3"/>
    <mergeCell ref="AH2:AH3"/>
    <mergeCell ref="AI2:AI3"/>
    <mergeCell ref="AJ2:AJ3"/>
    <mergeCell ref="A4:B11"/>
    <mergeCell ref="AH4:AH11"/>
    <mergeCell ref="AI4:AI11"/>
    <mergeCell ref="AJ4:AJ11"/>
  </mergeCells>
  <phoneticPr fontId="6" type="noConversion"/>
  <pageMargins left="0.19685039370078741" right="0.19685039370078741" top="0.39000000000000007" bottom="0.39000000000000007" header="0.31" footer="0.31"/>
  <pageSetup paperSize="9" orientation="landscape"/>
  <rowBreaks count="2" manualBreakCount="2">
    <brk id="19" max="16383" man="1"/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workbookViewId="0">
      <selection activeCell="N2" sqref="N2"/>
    </sheetView>
  </sheetViews>
  <sheetFormatPr defaultRowHeight="15" x14ac:dyDescent="0.25"/>
  <cols>
    <col min="1" max="1" width="6.42578125" style="25" customWidth="1"/>
    <col min="2" max="2" width="4.28515625" style="25" customWidth="1"/>
    <col min="3" max="33" width="3.28515625" style="10" customWidth="1"/>
    <col min="34" max="34" width="6" style="26" hidden="1" customWidth="1"/>
    <col min="35" max="35" width="6.7109375" style="10" customWidth="1"/>
    <col min="36" max="36" width="8.42578125" style="27" customWidth="1"/>
    <col min="37" max="16384" width="9.140625" style="8"/>
  </cols>
  <sheetData>
    <row r="1" spans="1:36" ht="18.75" thickBot="1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</row>
    <row r="2" spans="1:36" ht="127.5" customHeight="1" thickBot="1" x14ac:dyDescent="0.3">
      <c r="A2" s="102" t="s">
        <v>41</v>
      </c>
      <c r="B2" s="103"/>
      <c r="C2" s="104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108" t="s">
        <v>34</v>
      </c>
      <c r="AI2" s="110" t="s">
        <v>35</v>
      </c>
      <c r="AJ2" s="110" t="s">
        <v>36</v>
      </c>
    </row>
    <row r="3" spans="1:36" s="10" customFormat="1" ht="15" customHeight="1" thickBot="1" x14ac:dyDescent="0.3">
      <c r="A3" s="105"/>
      <c r="B3" s="106"/>
      <c r="C3" s="107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109"/>
      <c r="AI3" s="111"/>
      <c r="AJ3" s="111"/>
    </row>
    <row r="4" spans="1:36" ht="18.95" customHeight="1" thickBot="1" x14ac:dyDescent="0.3">
      <c r="A4" s="86" t="s">
        <v>38</v>
      </c>
      <c r="B4" s="87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92" t="e">
        <f>SUM(D4:AG11)/COUNTA(D2:AG2)/8</f>
        <v>#DIV/0!</v>
      </c>
      <c r="AI4" s="95" t="e">
        <f>AH4*50</f>
        <v>#DIV/0!</v>
      </c>
      <c r="AJ4" s="98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8.95" customHeight="1" thickBot="1" x14ac:dyDescent="0.3">
      <c r="A5" s="88"/>
      <c r="B5" s="89"/>
      <c r="C5" s="9">
        <f t="shared" ref="C5:C36" si="0">C4+1</f>
        <v>2</v>
      </c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  <c r="AH5" s="93"/>
      <c r="AI5" s="96"/>
      <c r="AJ5" s="99"/>
    </row>
    <row r="6" spans="1:36" ht="18.95" customHeight="1" thickBot="1" x14ac:dyDescent="0.3">
      <c r="A6" s="88"/>
      <c r="B6" s="89"/>
      <c r="C6" s="9">
        <f t="shared" si="0"/>
        <v>3</v>
      </c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4"/>
      <c r="AH6" s="93"/>
      <c r="AI6" s="96"/>
      <c r="AJ6" s="99"/>
    </row>
    <row r="7" spans="1:36" ht="18.95" customHeight="1" thickBot="1" x14ac:dyDescent="0.3">
      <c r="A7" s="88"/>
      <c r="B7" s="89"/>
      <c r="C7" s="9">
        <f t="shared" si="0"/>
        <v>4</v>
      </c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4"/>
      <c r="AH7" s="93"/>
      <c r="AI7" s="96"/>
      <c r="AJ7" s="99"/>
    </row>
    <row r="8" spans="1:36" ht="18.95" customHeight="1" thickBot="1" x14ac:dyDescent="0.3">
      <c r="A8" s="88"/>
      <c r="B8" s="89"/>
      <c r="C8" s="9">
        <f t="shared" si="0"/>
        <v>5</v>
      </c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4"/>
      <c r="AH8" s="93"/>
      <c r="AI8" s="96"/>
      <c r="AJ8" s="99"/>
    </row>
    <row r="9" spans="1:36" ht="18.95" customHeight="1" thickBot="1" x14ac:dyDescent="0.3">
      <c r="A9" s="88"/>
      <c r="B9" s="89"/>
      <c r="C9" s="9">
        <f t="shared" si="0"/>
        <v>6</v>
      </c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4"/>
      <c r="AH9" s="93"/>
      <c r="AI9" s="96"/>
      <c r="AJ9" s="99"/>
    </row>
    <row r="10" spans="1:36" ht="18.95" customHeight="1" thickBot="1" x14ac:dyDescent="0.3">
      <c r="A10" s="88"/>
      <c r="B10" s="89"/>
      <c r="C10" s="9">
        <f t="shared" si="0"/>
        <v>7</v>
      </c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4"/>
      <c r="AH10" s="93"/>
      <c r="AI10" s="96"/>
      <c r="AJ10" s="99"/>
    </row>
    <row r="11" spans="1:36" ht="18.95" customHeight="1" thickBot="1" x14ac:dyDescent="0.3">
      <c r="A11" s="90"/>
      <c r="B11" s="91"/>
      <c r="C11" s="9">
        <f t="shared" si="0"/>
        <v>8</v>
      </c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/>
      <c r="AH11" s="94"/>
      <c r="AI11" s="97"/>
      <c r="AJ11" s="100"/>
    </row>
    <row r="12" spans="1:36" ht="18.95" customHeight="1" thickBot="1" x14ac:dyDescent="0.3">
      <c r="A12" s="86" t="s">
        <v>44</v>
      </c>
      <c r="B12" s="87"/>
      <c r="C12" s="9">
        <f t="shared" si="0"/>
        <v>9</v>
      </c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/>
      <c r="AH12" s="92" t="e">
        <f>SUM(D12:AG19)/COUNTA(D2:AG2)/8</f>
        <v>#DIV/0!</v>
      </c>
      <c r="AI12" s="95" t="e">
        <f>AH12*50</f>
        <v>#DIV/0!</v>
      </c>
      <c r="AJ12" s="98" t="e">
        <f>IF(AI12&gt;95,"требуется пересмотр образовательных задач на предмет соответствия возможностям детей",IF(OR(AI12=75,AND(AI12&gt;75,AI12&lt;95)),"условия соответствуют образовательным задачам",IF(OR(AI12=50,AND(AI12&lt;75,AI12&gt;50)),"требуется оптимизация условий, созданных в ДОО","требуется коррекция условий, созданных в ДОО")))</f>
        <v>#DIV/0!</v>
      </c>
    </row>
    <row r="13" spans="1:36" ht="18.95" customHeight="1" thickBot="1" x14ac:dyDescent="0.3">
      <c r="A13" s="88"/>
      <c r="B13" s="89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93"/>
      <c r="AI13" s="96"/>
      <c r="AJ13" s="99"/>
    </row>
    <row r="14" spans="1:36" ht="18.95" customHeight="1" thickBot="1" x14ac:dyDescent="0.3">
      <c r="A14" s="88"/>
      <c r="B14" s="89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93"/>
      <c r="AI14" s="96"/>
      <c r="AJ14" s="99"/>
    </row>
    <row r="15" spans="1:36" ht="18.95" customHeight="1" thickBot="1" x14ac:dyDescent="0.3">
      <c r="A15" s="88"/>
      <c r="B15" s="89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93"/>
      <c r="AI15" s="96"/>
      <c r="AJ15" s="99"/>
    </row>
    <row r="16" spans="1:36" ht="18.95" customHeight="1" thickBot="1" x14ac:dyDescent="0.3">
      <c r="A16" s="88"/>
      <c r="B16" s="89"/>
      <c r="C16" s="11">
        <f t="shared" si="0"/>
        <v>13</v>
      </c>
      <c r="D16" s="12">
        <f t="shared" ref="D16:Z16" si="1">D7</f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 t="shared" si="1"/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2">
        <f t="shared" si="1"/>
        <v>0</v>
      </c>
      <c r="O16" s="12">
        <f t="shared" si="1"/>
        <v>0</v>
      </c>
      <c r="P16" s="12">
        <f t="shared" si="1"/>
        <v>0</v>
      </c>
      <c r="Q16" s="12">
        <f t="shared" si="1"/>
        <v>0</v>
      </c>
      <c r="R16" s="12">
        <f t="shared" si="1"/>
        <v>0</v>
      </c>
      <c r="S16" s="12">
        <f t="shared" si="1"/>
        <v>0</v>
      </c>
      <c r="T16" s="12">
        <f t="shared" si="1"/>
        <v>0</v>
      </c>
      <c r="U16" s="12">
        <f t="shared" si="1"/>
        <v>0</v>
      </c>
      <c r="V16" s="12">
        <f t="shared" si="1"/>
        <v>0</v>
      </c>
      <c r="W16" s="12">
        <f t="shared" si="1"/>
        <v>0</v>
      </c>
      <c r="X16" s="12">
        <f t="shared" si="1"/>
        <v>0</v>
      </c>
      <c r="Y16" s="12">
        <f t="shared" si="1"/>
        <v>0</v>
      </c>
      <c r="Z16" s="12">
        <f t="shared" si="1"/>
        <v>0</v>
      </c>
      <c r="AA16" s="12">
        <f t="shared" ref="AA16:AG16" si="2">AA7</f>
        <v>0</v>
      </c>
      <c r="AB16" s="12">
        <f t="shared" si="2"/>
        <v>0</v>
      </c>
      <c r="AC16" s="12">
        <f t="shared" si="2"/>
        <v>0</v>
      </c>
      <c r="AD16" s="12">
        <f t="shared" si="2"/>
        <v>0</v>
      </c>
      <c r="AE16" s="12">
        <f t="shared" si="2"/>
        <v>0</v>
      </c>
      <c r="AF16" s="12">
        <f t="shared" si="2"/>
        <v>0</v>
      </c>
      <c r="AG16" s="13">
        <f t="shared" si="2"/>
        <v>0</v>
      </c>
      <c r="AH16" s="93"/>
      <c r="AI16" s="96"/>
      <c r="AJ16" s="99"/>
    </row>
    <row r="17" spans="1:36" ht="18.95" customHeight="1" thickBot="1" x14ac:dyDescent="0.3">
      <c r="A17" s="88"/>
      <c r="B17" s="89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93"/>
      <c r="AI17" s="96"/>
      <c r="AJ17" s="99"/>
    </row>
    <row r="18" spans="1:36" ht="18.95" customHeight="1" thickBot="1" x14ac:dyDescent="0.3">
      <c r="A18" s="88"/>
      <c r="B18" s="89"/>
      <c r="C18" s="9">
        <f t="shared" si="0"/>
        <v>15</v>
      </c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4"/>
      <c r="AH18" s="93"/>
      <c r="AI18" s="96"/>
      <c r="AJ18" s="99"/>
    </row>
    <row r="19" spans="1:36" ht="18.95" customHeight="1" thickBot="1" x14ac:dyDescent="0.3">
      <c r="A19" s="90"/>
      <c r="B19" s="91"/>
      <c r="C19" s="9">
        <f t="shared" si="0"/>
        <v>16</v>
      </c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/>
      <c r="AH19" s="94"/>
      <c r="AI19" s="97"/>
      <c r="AJ19" s="100"/>
    </row>
    <row r="20" spans="1:36" ht="18.95" customHeight="1" thickBot="1" x14ac:dyDescent="0.3">
      <c r="A20" s="86" t="s">
        <v>43</v>
      </c>
      <c r="B20" s="87"/>
      <c r="C20" s="11">
        <f t="shared" si="0"/>
        <v>17</v>
      </c>
      <c r="D20" s="14">
        <f>D6</f>
        <v>0</v>
      </c>
      <c r="E20" s="15">
        <f t="shared" ref="E20:AG20" si="3">E6</f>
        <v>0</v>
      </c>
      <c r="F20" s="15">
        <f t="shared" si="3"/>
        <v>0</v>
      </c>
      <c r="G20" s="15">
        <f t="shared" si="3"/>
        <v>0</v>
      </c>
      <c r="H20" s="15">
        <f t="shared" si="3"/>
        <v>0</v>
      </c>
      <c r="I20" s="15">
        <f t="shared" si="3"/>
        <v>0</v>
      </c>
      <c r="J20" s="15">
        <f t="shared" si="3"/>
        <v>0</v>
      </c>
      <c r="K20" s="15">
        <f t="shared" si="3"/>
        <v>0</v>
      </c>
      <c r="L20" s="15">
        <f t="shared" si="3"/>
        <v>0</v>
      </c>
      <c r="M20" s="15">
        <f t="shared" si="3"/>
        <v>0</v>
      </c>
      <c r="N20" s="15">
        <f t="shared" si="3"/>
        <v>0</v>
      </c>
      <c r="O20" s="15">
        <f t="shared" si="3"/>
        <v>0</v>
      </c>
      <c r="P20" s="15">
        <f t="shared" si="3"/>
        <v>0</v>
      </c>
      <c r="Q20" s="15">
        <f t="shared" si="3"/>
        <v>0</v>
      </c>
      <c r="R20" s="15">
        <f t="shared" si="3"/>
        <v>0</v>
      </c>
      <c r="S20" s="15">
        <f t="shared" si="3"/>
        <v>0</v>
      </c>
      <c r="T20" s="15">
        <f t="shared" si="3"/>
        <v>0</v>
      </c>
      <c r="U20" s="15">
        <f t="shared" si="3"/>
        <v>0</v>
      </c>
      <c r="V20" s="15">
        <f t="shared" si="3"/>
        <v>0</v>
      </c>
      <c r="W20" s="15">
        <f t="shared" si="3"/>
        <v>0</v>
      </c>
      <c r="X20" s="15">
        <f t="shared" si="3"/>
        <v>0</v>
      </c>
      <c r="Y20" s="15">
        <f t="shared" si="3"/>
        <v>0</v>
      </c>
      <c r="Z20" s="15">
        <f t="shared" si="3"/>
        <v>0</v>
      </c>
      <c r="AA20" s="15">
        <f t="shared" si="3"/>
        <v>0</v>
      </c>
      <c r="AB20" s="15">
        <f t="shared" si="3"/>
        <v>0</v>
      </c>
      <c r="AC20" s="15">
        <f t="shared" si="3"/>
        <v>0</v>
      </c>
      <c r="AD20" s="15">
        <f t="shared" si="3"/>
        <v>0</v>
      </c>
      <c r="AE20" s="15">
        <f t="shared" si="3"/>
        <v>0</v>
      </c>
      <c r="AF20" s="15">
        <f t="shared" si="3"/>
        <v>0</v>
      </c>
      <c r="AG20" s="16">
        <f t="shared" si="3"/>
        <v>0</v>
      </c>
      <c r="AH20" s="92" t="e">
        <f>SUM(D20:AG27)/COUNTA(D2:AG2)/8</f>
        <v>#DIV/0!</v>
      </c>
      <c r="AI20" s="95" t="e">
        <f>AH20*50</f>
        <v>#DIV/0!</v>
      </c>
      <c r="AJ20" s="98" t="e">
        <f>IF(AI20&gt;95,"требуется пересмотр образовательных задач на предмет соответствия возможностям детей",IF(OR(AI20=75,AND(AI20&gt;75,AI20&lt;95)),"условия соответствуют образовательным задачам",IF(OR(AI20=50,AND(AI20&lt;75,AI20&gt;50)),"требуется оптимизация условий, созданных в ДОО","требуется коррекция условий, созданных в ДОО")))</f>
        <v>#DIV/0!</v>
      </c>
    </row>
    <row r="21" spans="1:36" ht="18.95" customHeight="1" thickBot="1" x14ac:dyDescent="0.3">
      <c r="A21" s="88"/>
      <c r="B21" s="89"/>
      <c r="C21" s="17">
        <f t="shared" si="0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93"/>
      <c r="AI21" s="96"/>
      <c r="AJ21" s="99"/>
    </row>
    <row r="22" spans="1:36" ht="18.95" customHeight="1" thickBot="1" x14ac:dyDescent="0.3">
      <c r="A22" s="88"/>
      <c r="B22" s="89"/>
      <c r="C22" s="18">
        <f t="shared" si="0"/>
        <v>19</v>
      </c>
      <c r="D22" s="19">
        <f>D7</f>
        <v>0</v>
      </c>
      <c r="E22" s="12">
        <f t="shared" ref="E22:AG22" si="4">E7</f>
        <v>0</v>
      </c>
      <c r="F22" s="12">
        <f t="shared" si="4"/>
        <v>0</v>
      </c>
      <c r="G22" s="12">
        <f t="shared" si="4"/>
        <v>0</v>
      </c>
      <c r="H22" s="12">
        <f t="shared" si="4"/>
        <v>0</v>
      </c>
      <c r="I22" s="12">
        <f t="shared" si="4"/>
        <v>0</v>
      </c>
      <c r="J22" s="12">
        <f t="shared" si="4"/>
        <v>0</v>
      </c>
      <c r="K22" s="12">
        <f t="shared" si="4"/>
        <v>0</v>
      </c>
      <c r="L22" s="12">
        <f t="shared" si="4"/>
        <v>0</v>
      </c>
      <c r="M22" s="12">
        <f t="shared" si="4"/>
        <v>0</v>
      </c>
      <c r="N22" s="12">
        <f t="shared" si="4"/>
        <v>0</v>
      </c>
      <c r="O22" s="12">
        <f t="shared" si="4"/>
        <v>0</v>
      </c>
      <c r="P22" s="12">
        <f t="shared" si="4"/>
        <v>0</v>
      </c>
      <c r="Q22" s="12">
        <f t="shared" si="4"/>
        <v>0</v>
      </c>
      <c r="R22" s="12">
        <f t="shared" si="4"/>
        <v>0</v>
      </c>
      <c r="S22" s="12">
        <f t="shared" si="4"/>
        <v>0</v>
      </c>
      <c r="T22" s="12">
        <f t="shared" si="4"/>
        <v>0</v>
      </c>
      <c r="U22" s="12">
        <f t="shared" si="4"/>
        <v>0</v>
      </c>
      <c r="V22" s="12">
        <f t="shared" si="4"/>
        <v>0</v>
      </c>
      <c r="W22" s="12">
        <f t="shared" si="4"/>
        <v>0</v>
      </c>
      <c r="X22" s="12">
        <f t="shared" si="4"/>
        <v>0</v>
      </c>
      <c r="Y22" s="12">
        <f t="shared" si="4"/>
        <v>0</v>
      </c>
      <c r="Z22" s="12">
        <f t="shared" si="4"/>
        <v>0</v>
      </c>
      <c r="AA22" s="12">
        <f t="shared" si="4"/>
        <v>0</v>
      </c>
      <c r="AB22" s="12">
        <f t="shared" si="4"/>
        <v>0</v>
      </c>
      <c r="AC22" s="12">
        <f t="shared" si="4"/>
        <v>0</v>
      </c>
      <c r="AD22" s="12">
        <f t="shared" si="4"/>
        <v>0</v>
      </c>
      <c r="AE22" s="12">
        <f t="shared" si="4"/>
        <v>0</v>
      </c>
      <c r="AF22" s="12">
        <f t="shared" si="4"/>
        <v>0</v>
      </c>
      <c r="AG22" s="13">
        <f t="shared" si="4"/>
        <v>0</v>
      </c>
      <c r="AH22" s="93"/>
      <c r="AI22" s="96"/>
      <c r="AJ22" s="99"/>
    </row>
    <row r="23" spans="1:36" ht="18.95" customHeight="1" thickBot="1" x14ac:dyDescent="0.3">
      <c r="A23" s="88"/>
      <c r="B23" s="89"/>
      <c r="C23" s="17">
        <f t="shared" si="0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93"/>
      <c r="AI23" s="96"/>
      <c r="AJ23" s="99"/>
    </row>
    <row r="24" spans="1:36" ht="18.95" customHeight="1" thickBot="1" x14ac:dyDescent="0.3">
      <c r="A24" s="88"/>
      <c r="B24" s="89"/>
      <c r="C24" s="18">
        <f t="shared" si="0"/>
        <v>21</v>
      </c>
      <c r="D24" s="19">
        <f>D18</f>
        <v>0</v>
      </c>
      <c r="E24" s="12">
        <f t="shared" ref="E24:AG24" si="5">E18</f>
        <v>0</v>
      </c>
      <c r="F24" s="12">
        <f t="shared" si="5"/>
        <v>0</v>
      </c>
      <c r="G24" s="12">
        <f t="shared" si="5"/>
        <v>0</v>
      </c>
      <c r="H24" s="12">
        <f t="shared" si="5"/>
        <v>0</v>
      </c>
      <c r="I24" s="12">
        <f t="shared" si="5"/>
        <v>0</v>
      </c>
      <c r="J24" s="12">
        <f t="shared" si="5"/>
        <v>0</v>
      </c>
      <c r="K24" s="12">
        <f t="shared" si="5"/>
        <v>0</v>
      </c>
      <c r="L24" s="12">
        <f t="shared" si="5"/>
        <v>0</v>
      </c>
      <c r="M24" s="12">
        <f t="shared" si="5"/>
        <v>0</v>
      </c>
      <c r="N24" s="12">
        <f t="shared" si="5"/>
        <v>0</v>
      </c>
      <c r="O24" s="12">
        <f t="shared" si="5"/>
        <v>0</v>
      </c>
      <c r="P24" s="12">
        <f t="shared" si="5"/>
        <v>0</v>
      </c>
      <c r="Q24" s="12">
        <f t="shared" si="5"/>
        <v>0</v>
      </c>
      <c r="R24" s="12">
        <f t="shared" si="5"/>
        <v>0</v>
      </c>
      <c r="S24" s="12">
        <f t="shared" si="5"/>
        <v>0</v>
      </c>
      <c r="T24" s="12">
        <f t="shared" si="5"/>
        <v>0</v>
      </c>
      <c r="U24" s="12">
        <f t="shared" si="5"/>
        <v>0</v>
      </c>
      <c r="V24" s="12">
        <f t="shared" si="5"/>
        <v>0</v>
      </c>
      <c r="W24" s="12">
        <f t="shared" si="5"/>
        <v>0</v>
      </c>
      <c r="X24" s="12">
        <f t="shared" si="5"/>
        <v>0</v>
      </c>
      <c r="Y24" s="12">
        <f t="shared" si="5"/>
        <v>0</v>
      </c>
      <c r="Z24" s="12">
        <f t="shared" si="5"/>
        <v>0</v>
      </c>
      <c r="AA24" s="12">
        <f t="shared" si="5"/>
        <v>0</v>
      </c>
      <c r="AB24" s="12">
        <f t="shared" si="5"/>
        <v>0</v>
      </c>
      <c r="AC24" s="12">
        <f t="shared" si="5"/>
        <v>0</v>
      </c>
      <c r="AD24" s="12">
        <f t="shared" si="5"/>
        <v>0</v>
      </c>
      <c r="AE24" s="12">
        <f t="shared" si="5"/>
        <v>0</v>
      </c>
      <c r="AF24" s="12">
        <f t="shared" si="5"/>
        <v>0</v>
      </c>
      <c r="AG24" s="13">
        <f t="shared" si="5"/>
        <v>0</v>
      </c>
      <c r="AH24" s="93"/>
      <c r="AI24" s="96"/>
      <c r="AJ24" s="99"/>
    </row>
    <row r="25" spans="1:36" ht="18.95" customHeight="1" thickBot="1" x14ac:dyDescent="0.3">
      <c r="A25" s="88"/>
      <c r="B25" s="89"/>
      <c r="C25" s="18">
        <f t="shared" si="0"/>
        <v>22</v>
      </c>
      <c r="D25" s="19">
        <f>D19</f>
        <v>0</v>
      </c>
      <c r="E25" s="12">
        <f t="shared" ref="E25:AG25" si="6">E19</f>
        <v>0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2">
        <f t="shared" si="6"/>
        <v>0</v>
      </c>
      <c r="J25" s="12">
        <f t="shared" si="6"/>
        <v>0</v>
      </c>
      <c r="K25" s="12">
        <f t="shared" si="6"/>
        <v>0</v>
      </c>
      <c r="L25" s="12">
        <f t="shared" si="6"/>
        <v>0</v>
      </c>
      <c r="M25" s="12">
        <f t="shared" si="6"/>
        <v>0</v>
      </c>
      <c r="N25" s="12">
        <f t="shared" si="6"/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6"/>
        <v>0</v>
      </c>
      <c r="S25" s="12">
        <f t="shared" si="6"/>
        <v>0</v>
      </c>
      <c r="T25" s="12">
        <f t="shared" si="6"/>
        <v>0</v>
      </c>
      <c r="U25" s="12">
        <f t="shared" si="6"/>
        <v>0</v>
      </c>
      <c r="V25" s="12">
        <f t="shared" si="6"/>
        <v>0</v>
      </c>
      <c r="W25" s="12">
        <f t="shared" si="6"/>
        <v>0</v>
      </c>
      <c r="X25" s="12">
        <f t="shared" si="6"/>
        <v>0</v>
      </c>
      <c r="Y25" s="12">
        <f t="shared" si="6"/>
        <v>0</v>
      </c>
      <c r="Z25" s="12">
        <f t="shared" si="6"/>
        <v>0</v>
      </c>
      <c r="AA25" s="12">
        <f t="shared" si="6"/>
        <v>0</v>
      </c>
      <c r="AB25" s="12">
        <f t="shared" si="6"/>
        <v>0</v>
      </c>
      <c r="AC25" s="12">
        <f t="shared" si="6"/>
        <v>0</v>
      </c>
      <c r="AD25" s="12">
        <f t="shared" si="6"/>
        <v>0</v>
      </c>
      <c r="AE25" s="12">
        <f t="shared" si="6"/>
        <v>0</v>
      </c>
      <c r="AF25" s="12">
        <f t="shared" si="6"/>
        <v>0</v>
      </c>
      <c r="AG25" s="13">
        <f t="shared" si="6"/>
        <v>0</v>
      </c>
      <c r="AH25" s="93"/>
      <c r="AI25" s="96"/>
      <c r="AJ25" s="99"/>
    </row>
    <row r="26" spans="1:36" ht="18.95" customHeight="1" thickBot="1" x14ac:dyDescent="0.3">
      <c r="A26" s="88"/>
      <c r="B26" s="89"/>
      <c r="C26" s="17">
        <f t="shared" si="0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93"/>
      <c r="AI26" s="96"/>
      <c r="AJ26" s="99"/>
    </row>
    <row r="27" spans="1:36" ht="18.95" customHeight="1" thickBot="1" x14ac:dyDescent="0.3">
      <c r="A27" s="90"/>
      <c r="B27" s="91"/>
      <c r="C27" s="18">
        <f t="shared" si="0"/>
        <v>24</v>
      </c>
      <c r="D27" s="20">
        <f>D11</f>
        <v>0</v>
      </c>
      <c r="E27" s="21">
        <f t="shared" ref="E27:AG27" si="7">E11</f>
        <v>0</v>
      </c>
      <c r="F27" s="21">
        <f t="shared" si="7"/>
        <v>0</v>
      </c>
      <c r="G27" s="21">
        <f t="shared" si="7"/>
        <v>0</v>
      </c>
      <c r="H27" s="21">
        <f t="shared" si="7"/>
        <v>0</v>
      </c>
      <c r="I27" s="21">
        <f t="shared" si="7"/>
        <v>0</v>
      </c>
      <c r="J27" s="21">
        <f t="shared" si="7"/>
        <v>0</v>
      </c>
      <c r="K27" s="21">
        <f t="shared" si="7"/>
        <v>0</v>
      </c>
      <c r="L27" s="21">
        <f t="shared" si="7"/>
        <v>0</v>
      </c>
      <c r="M27" s="21">
        <f t="shared" si="7"/>
        <v>0</v>
      </c>
      <c r="N27" s="21">
        <f t="shared" si="7"/>
        <v>0</v>
      </c>
      <c r="O27" s="21">
        <f t="shared" si="7"/>
        <v>0</v>
      </c>
      <c r="P27" s="21">
        <f t="shared" si="7"/>
        <v>0</v>
      </c>
      <c r="Q27" s="21">
        <f t="shared" si="7"/>
        <v>0</v>
      </c>
      <c r="R27" s="21">
        <f t="shared" si="7"/>
        <v>0</v>
      </c>
      <c r="S27" s="21">
        <f t="shared" si="7"/>
        <v>0</v>
      </c>
      <c r="T27" s="21">
        <f t="shared" si="7"/>
        <v>0</v>
      </c>
      <c r="U27" s="21">
        <f t="shared" si="7"/>
        <v>0</v>
      </c>
      <c r="V27" s="21">
        <f t="shared" si="7"/>
        <v>0</v>
      </c>
      <c r="W27" s="21">
        <f t="shared" si="7"/>
        <v>0</v>
      </c>
      <c r="X27" s="21">
        <f t="shared" si="7"/>
        <v>0</v>
      </c>
      <c r="Y27" s="21">
        <f t="shared" si="7"/>
        <v>0</v>
      </c>
      <c r="Z27" s="21">
        <f t="shared" si="7"/>
        <v>0</v>
      </c>
      <c r="AA27" s="21">
        <f t="shared" si="7"/>
        <v>0</v>
      </c>
      <c r="AB27" s="21">
        <f t="shared" si="7"/>
        <v>0</v>
      </c>
      <c r="AC27" s="21">
        <f t="shared" si="7"/>
        <v>0</v>
      </c>
      <c r="AD27" s="21">
        <f t="shared" si="7"/>
        <v>0</v>
      </c>
      <c r="AE27" s="21">
        <f t="shared" si="7"/>
        <v>0</v>
      </c>
      <c r="AF27" s="21">
        <f t="shared" si="7"/>
        <v>0</v>
      </c>
      <c r="AG27" s="22">
        <f t="shared" si="7"/>
        <v>0</v>
      </c>
      <c r="AH27" s="94"/>
      <c r="AI27" s="97"/>
      <c r="AJ27" s="100"/>
    </row>
    <row r="28" spans="1:36" ht="18.95" customHeight="1" thickBot="1" x14ac:dyDescent="0.3">
      <c r="A28" s="86" t="s">
        <v>39</v>
      </c>
      <c r="B28" s="87"/>
      <c r="C28" s="17">
        <f t="shared" si="0"/>
        <v>25</v>
      </c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H28" s="92" t="e">
        <f>SUM(D28:AG31)/COUNTA(D2:AG2)/4</f>
        <v>#DIV/0!</v>
      </c>
      <c r="AI28" s="95" t="e">
        <f>AH28*50</f>
        <v>#DIV/0!</v>
      </c>
      <c r="AJ28" s="98" t="e">
        <f>IF(AI28&gt;95,"требуется пересмотр образовательных задач на предмет соответствия возможностям детей",IF(OR(AI28=75,AND(AI28&gt;75,AI28&lt;95)),"условия соответствуют образовательным задачам",IF(OR(AI28=50,AND(AI28&lt;75,AI28&gt;50)),"требуется оптимизация условий, созданных в ДОО","требуется коррекция условий, созданных в ДОО")))</f>
        <v>#DIV/0!</v>
      </c>
    </row>
    <row r="29" spans="1:36" ht="18.95" customHeight="1" thickBot="1" x14ac:dyDescent="0.3">
      <c r="A29" s="88"/>
      <c r="B29" s="89"/>
      <c r="C29" s="17">
        <f t="shared" si="0"/>
        <v>26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4"/>
      <c r="AH29" s="93"/>
      <c r="AI29" s="96"/>
      <c r="AJ29" s="99"/>
    </row>
    <row r="30" spans="1:36" ht="18.95" customHeight="1" thickBot="1" x14ac:dyDescent="0.3">
      <c r="A30" s="88"/>
      <c r="B30" s="89"/>
      <c r="C30" s="17">
        <f t="shared" si="0"/>
        <v>27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4"/>
      <c r="AH30" s="93"/>
      <c r="AI30" s="96"/>
      <c r="AJ30" s="99"/>
    </row>
    <row r="31" spans="1:36" ht="18.95" customHeight="1" thickBot="1" x14ac:dyDescent="0.3">
      <c r="A31" s="90"/>
      <c r="B31" s="91"/>
      <c r="C31" s="17">
        <f t="shared" si="0"/>
        <v>28</v>
      </c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7"/>
      <c r="AH31" s="94"/>
      <c r="AI31" s="97"/>
      <c r="AJ31" s="100"/>
    </row>
    <row r="32" spans="1:36" ht="18.95" customHeight="1" thickBot="1" x14ac:dyDescent="0.3">
      <c r="A32" s="86" t="s">
        <v>3</v>
      </c>
      <c r="B32" s="87"/>
      <c r="C32" s="17">
        <f t="shared" si="0"/>
        <v>29</v>
      </c>
      <c r="D32" s="32"/>
      <c r="E32" s="33"/>
      <c r="F32" s="30"/>
      <c r="G32" s="33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1"/>
      <c r="AH32" s="93" t="e">
        <f>SUM(D32:AG36)/COUNTA(D2:AG2)/5</f>
        <v>#DIV/0!</v>
      </c>
      <c r="AI32" s="95" t="e">
        <f>AH32*50</f>
        <v>#DIV/0!</v>
      </c>
      <c r="AJ32" s="98" t="e">
        <f>IF(AI32&gt;95,"требуется пересмотр образовательных задач на предмет соответствия возможностям детей",IF(OR(AI32=75,AND(AI32&gt;75,AI32&lt;95)),"условия соответствуют образовательным задачам",IF(OR(AI32=50,AND(AI32&lt;75,AI32&gt;50)),"требуется оптимизация условий, созданных в ДОО","требуется коррекция условий, созданных в ДОО")))</f>
        <v>#DIV/0!</v>
      </c>
    </row>
    <row r="33" spans="1:36" ht="18.95" customHeight="1" thickBot="1" x14ac:dyDescent="0.3">
      <c r="A33" s="88"/>
      <c r="B33" s="89"/>
      <c r="C33" s="17">
        <f t="shared" si="0"/>
        <v>30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4"/>
      <c r="AH33" s="93"/>
      <c r="AI33" s="96"/>
      <c r="AJ33" s="99"/>
    </row>
    <row r="34" spans="1:36" ht="18.95" customHeight="1" thickBot="1" x14ac:dyDescent="0.3">
      <c r="A34" s="88"/>
      <c r="B34" s="89"/>
      <c r="C34" s="17">
        <f t="shared" si="0"/>
        <v>31</v>
      </c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4"/>
      <c r="AH34" s="93"/>
      <c r="AI34" s="96"/>
      <c r="AJ34" s="99"/>
    </row>
    <row r="35" spans="1:36" ht="18.95" customHeight="1" thickBot="1" x14ac:dyDescent="0.3">
      <c r="A35" s="88"/>
      <c r="B35" s="89"/>
      <c r="C35" s="18">
        <f t="shared" si="0"/>
        <v>32</v>
      </c>
      <c r="D35" s="19">
        <f>D12</f>
        <v>0</v>
      </c>
      <c r="E35" s="12">
        <f t="shared" ref="E35:AG35" si="8">E12</f>
        <v>0</v>
      </c>
      <c r="F35" s="12">
        <f t="shared" si="8"/>
        <v>0</v>
      </c>
      <c r="G35" s="12">
        <f t="shared" si="8"/>
        <v>0</v>
      </c>
      <c r="H35" s="12">
        <f t="shared" si="8"/>
        <v>0</v>
      </c>
      <c r="I35" s="12">
        <f t="shared" si="8"/>
        <v>0</v>
      </c>
      <c r="J35" s="12">
        <f t="shared" si="8"/>
        <v>0</v>
      </c>
      <c r="K35" s="12">
        <f t="shared" si="8"/>
        <v>0</v>
      </c>
      <c r="L35" s="12">
        <f t="shared" si="8"/>
        <v>0</v>
      </c>
      <c r="M35" s="12">
        <f t="shared" si="8"/>
        <v>0</v>
      </c>
      <c r="N35" s="12">
        <f t="shared" si="8"/>
        <v>0</v>
      </c>
      <c r="O35" s="12">
        <f t="shared" si="8"/>
        <v>0</v>
      </c>
      <c r="P35" s="12">
        <f t="shared" si="8"/>
        <v>0</v>
      </c>
      <c r="Q35" s="12">
        <f t="shared" si="8"/>
        <v>0</v>
      </c>
      <c r="R35" s="12">
        <f t="shared" si="8"/>
        <v>0</v>
      </c>
      <c r="S35" s="12">
        <f t="shared" si="8"/>
        <v>0</v>
      </c>
      <c r="T35" s="12">
        <f t="shared" si="8"/>
        <v>0</v>
      </c>
      <c r="U35" s="12">
        <f t="shared" si="8"/>
        <v>0</v>
      </c>
      <c r="V35" s="12">
        <f t="shared" si="8"/>
        <v>0</v>
      </c>
      <c r="W35" s="12">
        <f t="shared" si="8"/>
        <v>0</v>
      </c>
      <c r="X35" s="12">
        <f t="shared" si="8"/>
        <v>0</v>
      </c>
      <c r="Y35" s="12">
        <f t="shared" si="8"/>
        <v>0</v>
      </c>
      <c r="Z35" s="12">
        <f t="shared" si="8"/>
        <v>0</v>
      </c>
      <c r="AA35" s="12">
        <f t="shared" si="8"/>
        <v>0</v>
      </c>
      <c r="AB35" s="12">
        <f t="shared" si="8"/>
        <v>0</v>
      </c>
      <c r="AC35" s="12">
        <f t="shared" si="8"/>
        <v>0</v>
      </c>
      <c r="AD35" s="12">
        <f t="shared" si="8"/>
        <v>0</v>
      </c>
      <c r="AE35" s="12">
        <f t="shared" si="8"/>
        <v>0</v>
      </c>
      <c r="AF35" s="12">
        <f t="shared" si="8"/>
        <v>0</v>
      </c>
      <c r="AG35" s="13">
        <f t="shared" si="8"/>
        <v>0</v>
      </c>
      <c r="AH35" s="93"/>
      <c r="AI35" s="96"/>
      <c r="AJ35" s="99"/>
    </row>
    <row r="36" spans="1:36" ht="18.95" customHeight="1" thickBot="1" x14ac:dyDescent="0.3">
      <c r="A36" s="90"/>
      <c r="B36" s="91"/>
      <c r="C36" s="9">
        <f t="shared" si="0"/>
        <v>33</v>
      </c>
      <c r="D36" s="38"/>
      <c r="E36" s="39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7"/>
      <c r="AH36" s="93"/>
      <c r="AI36" s="97"/>
      <c r="AJ36" s="100"/>
    </row>
    <row r="37" spans="1:36" s="23" customFormat="1" ht="60.95" customHeight="1" thickBot="1" x14ac:dyDescent="0.3">
      <c r="A37" s="112" t="s">
        <v>40</v>
      </c>
      <c r="B37" s="113"/>
      <c r="C37" s="114"/>
      <c r="D37" s="1">
        <f>(SUM(D4:D15)+SUM(D17:D19)+D21+D23+D26+SUM(D28:D34)+D36)/26*50</f>
        <v>0</v>
      </c>
      <c r="E37" s="1">
        <f t="shared" ref="E37:AG37" si="9">(SUM(E4:E15)+SUM(E17:E19)+E21+E23+E26+SUM(E28:E34)+E36)/26*50</f>
        <v>0</v>
      </c>
      <c r="F37" s="1">
        <f t="shared" si="9"/>
        <v>0</v>
      </c>
      <c r="G37" s="1">
        <f t="shared" si="9"/>
        <v>0</v>
      </c>
      <c r="H37" s="1">
        <f t="shared" si="9"/>
        <v>0</v>
      </c>
      <c r="I37" s="1">
        <f t="shared" si="9"/>
        <v>0</v>
      </c>
      <c r="J37" s="1">
        <f t="shared" si="9"/>
        <v>0</v>
      </c>
      <c r="K37" s="1">
        <f t="shared" si="9"/>
        <v>0</v>
      </c>
      <c r="L37" s="1">
        <f t="shared" si="9"/>
        <v>0</v>
      </c>
      <c r="M37" s="1">
        <f t="shared" si="9"/>
        <v>0</v>
      </c>
      <c r="N37" s="1">
        <f t="shared" si="9"/>
        <v>0</v>
      </c>
      <c r="O37" s="1">
        <f t="shared" si="9"/>
        <v>0</v>
      </c>
      <c r="P37" s="1">
        <f t="shared" si="9"/>
        <v>0</v>
      </c>
      <c r="Q37" s="1">
        <f t="shared" si="9"/>
        <v>0</v>
      </c>
      <c r="R37" s="1">
        <f t="shared" si="9"/>
        <v>0</v>
      </c>
      <c r="S37" s="1">
        <f t="shared" si="9"/>
        <v>0</v>
      </c>
      <c r="T37" s="1">
        <f t="shared" si="9"/>
        <v>0</v>
      </c>
      <c r="U37" s="1">
        <f t="shared" si="9"/>
        <v>0</v>
      </c>
      <c r="V37" s="1">
        <f t="shared" si="9"/>
        <v>0</v>
      </c>
      <c r="W37" s="1">
        <f t="shared" si="9"/>
        <v>0</v>
      </c>
      <c r="X37" s="1">
        <f t="shared" si="9"/>
        <v>0</v>
      </c>
      <c r="Y37" s="1">
        <f t="shared" si="9"/>
        <v>0</v>
      </c>
      <c r="Z37" s="1">
        <f t="shared" si="9"/>
        <v>0</v>
      </c>
      <c r="AA37" s="1">
        <f t="shared" si="9"/>
        <v>0</v>
      </c>
      <c r="AB37" s="1">
        <f t="shared" si="9"/>
        <v>0</v>
      </c>
      <c r="AC37" s="1">
        <f t="shared" si="9"/>
        <v>0</v>
      </c>
      <c r="AD37" s="1">
        <f t="shared" si="9"/>
        <v>0</v>
      </c>
      <c r="AE37" s="1">
        <f t="shared" si="9"/>
        <v>0</v>
      </c>
      <c r="AF37" s="1">
        <f t="shared" si="9"/>
        <v>0</v>
      </c>
      <c r="AG37" s="1">
        <f t="shared" si="9"/>
        <v>0</v>
      </c>
      <c r="AH37" s="24" t="e">
        <f>SUM(D4:AG36)/COUNTA(D2:AG2)/33</f>
        <v>#DIV/0!</v>
      </c>
      <c r="AI37" s="95" t="e">
        <f>AH37*50</f>
        <v>#DIV/0!</v>
      </c>
      <c r="AJ37" s="115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s="23" customFormat="1" ht="258" customHeight="1" thickBot="1" x14ac:dyDescent="0.3">
      <c r="A38" s="117" t="s">
        <v>37</v>
      </c>
      <c r="B38" s="118"/>
      <c r="C38" s="119"/>
      <c r="D38" s="85">
        <f t="shared" ref="D38:AB38" si="10">IF(COUNTA(D2)=0,0,IF(D37&gt;95,"высокий темп развития",IF(OR(D37=75,AND(D37&gt;75,D37&lt;95)),"успешное развитие",IF(OR(D37=50,AND(D37&lt;75,D37&gt;50)),"норма развития",IF(OR(D37=30,AND(D37&lt;59,D37&gt;30)),"разраб.инд.образ.маршрута и/или психол.диагн.","рекомендуется комплексное психол.обследование")))))</f>
        <v>0</v>
      </c>
      <c r="E38" s="85">
        <f t="shared" si="10"/>
        <v>0</v>
      </c>
      <c r="F38" s="85">
        <f t="shared" si="10"/>
        <v>0</v>
      </c>
      <c r="G38" s="85">
        <f t="shared" si="10"/>
        <v>0</v>
      </c>
      <c r="H38" s="85">
        <f t="shared" si="10"/>
        <v>0</v>
      </c>
      <c r="I38" s="85">
        <f t="shared" si="10"/>
        <v>0</v>
      </c>
      <c r="J38" s="85">
        <f t="shared" si="10"/>
        <v>0</v>
      </c>
      <c r="K38" s="85">
        <f t="shared" si="10"/>
        <v>0</v>
      </c>
      <c r="L38" s="85">
        <f t="shared" si="10"/>
        <v>0</v>
      </c>
      <c r="M38" s="85">
        <f t="shared" si="10"/>
        <v>0</v>
      </c>
      <c r="N38" s="85">
        <f t="shared" si="10"/>
        <v>0</v>
      </c>
      <c r="O38" s="85">
        <f t="shared" si="10"/>
        <v>0</v>
      </c>
      <c r="P38" s="85">
        <f t="shared" si="10"/>
        <v>0</v>
      </c>
      <c r="Q38" s="85">
        <f t="shared" si="10"/>
        <v>0</v>
      </c>
      <c r="R38" s="85">
        <f t="shared" si="10"/>
        <v>0</v>
      </c>
      <c r="S38" s="85">
        <f t="shared" si="10"/>
        <v>0</v>
      </c>
      <c r="T38" s="85">
        <f t="shared" si="10"/>
        <v>0</v>
      </c>
      <c r="U38" s="85">
        <f t="shared" si="10"/>
        <v>0</v>
      </c>
      <c r="V38" s="85">
        <f t="shared" si="10"/>
        <v>0</v>
      </c>
      <c r="W38" s="85">
        <f t="shared" si="10"/>
        <v>0</v>
      </c>
      <c r="X38" s="85">
        <f t="shared" si="10"/>
        <v>0</v>
      </c>
      <c r="Y38" s="85">
        <f t="shared" si="10"/>
        <v>0</v>
      </c>
      <c r="Z38" s="85">
        <f t="shared" si="10"/>
        <v>0</v>
      </c>
      <c r="AA38" s="85">
        <f t="shared" si="10"/>
        <v>0</v>
      </c>
      <c r="AB38" s="85">
        <f t="shared" si="10"/>
        <v>0</v>
      </c>
      <c r="AC38" s="85">
        <f>IF(COUNTA(AC2)=0,0,IF(AC37&gt;95,"высокий темп развития",IF(OR(AC37=75,AND(AC37&gt;75,AC37&lt;95)),"успешное развитие",IF(OR(AC37=50,AND(AC37&lt;75,AC37&gt;50)),"норма развития",IF(OR(AC37=30,AND(AC37&lt;59,AC37&gt;30)),"разраб.инд.образ.маршрута и/или психол.диагн.","рекомендуется комплексное психол.обследование")))))</f>
        <v>0</v>
      </c>
      <c r="AD38" s="85">
        <f>IF(COUNTA(AD2)=0,0,IF(AD37&gt;95,"высокий темп развития",IF(OR(AD37=75,AND(AD37&gt;75,AD37&lt;95)),"успешное развитие",IF(OR(AD37=50,AND(AD37&lt;75,AD37&gt;50)),"норма развития",IF(OR(AD37=30,AND(AD37&lt;59,AD37&gt;30)),"разраб.инд.образ.маршрута и/или психол.диагн.","рекомендуется комплексное психол.обследование")))))</f>
        <v>0</v>
      </c>
      <c r="AE38" s="85">
        <f>IF(COUNTA(AE2)=0,0,IF(AE37&gt;95,"высокий темп развития",IF(OR(AE37=75,AND(AE37&gt;75,AE37&lt;95)),"успешное развитие",IF(OR(AE37=50,AND(AE37&lt;75,AE37&gt;50)),"норма развития",IF(OR(AE37=30,AND(AE37&lt;59,AE37&gt;30)),"разраб.инд.образ.маршрута и/или психол.диагн.","рекомендуется комплексное психол.обследование")))))</f>
        <v>0</v>
      </c>
      <c r="AF38" s="85">
        <f>IF(COUNTA(AF2)=0,0,IF(AF37&gt;95,"высокий темп развития",IF(OR(AF37=75,AND(AF37&gt;75,AF37&lt;95)),"успешное развитие",IF(OR(AF37=50,AND(AF37&lt;75,AF37&gt;50)),"норма развития",IF(OR(AF37=30,AND(AF37&lt;59,AF37&gt;30)),"разраб.инд.образ.маршрута и/или психол.диагн.","рекомендуется комплексное психол.обследование")))))</f>
        <v>0</v>
      </c>
      <c r="AG38" s="85">
        <f>IF(COUNTA(AG2)=0,0,IF(AG37&gt;95,"высокий темп развития",IF(OR(AG37=75,AND(AG37&gt;75,AG37&lt;95)),"успешное развитие",IF(OR(AG37=50,AND(AG37&lt;75,AG37&gt;50)),"норма развития",IF(OR(AG37=30,AND(AG37&lt;59,AG37&gt;30)),"разраб.инд.образ.маршрута и/или психол.диагн.","рекомендуется комплексное психол.обследование")))))</f>
        <v>0</v>
      </c>
      <c r="AH38" s="24"/>
      <c r="AI38" s="97"/>
      <c r="AJ38" s="116"/>
    </row>
  </sheetData>
  <sheetProtection password="CA9C" sheet="1" objects="1" scenarios="1"/>
  <mergeCells count="29">
    <mergeCell ref="A1:AJ1"/>
    <mergeCell ref="A2:C3"/>
    <mergeCell ref="AJ2:AJ3"/>
    <mergeCell ref="A4:B11"/>
    <mergeCell ref="AI4:AI11"/>
    <mergeCell ref="AH2:AH3"/>
    <mergeCell ref="AH4:AH11"/>
    <mergeCell ref="AJ4:AJ11"/>
    <mergeCell ref="AI2:AI3"/>
    <mergeCell ref="A38:C38"/>
    <mergeCell ref="AI37:AI38"/>
    <mergeCell ref="AJ37:AJ38"/>
    <mergeCell ref="AI32:AI36"/>
    <mergeCell ref="A37:C37"/>
    <mergeCell ref="A32:B36"/>
    <mergeCell ref="AJ32:AJ36"/>
    <mergeCell ref="AH32:AH36"/>
    <mergeCell ref="A12:B19"/>
    <mergeCell ref="AJ12:AJ19"/>
    <mergeCell ref="A20:B27"/>
    <mergeCell ref="A28:B31"/>
    <mergeCell ref="AJ28:AJ31"/>
    <mergeCell ref="AI12:AI19"/>
    <mergeCell ref="AI20:AI27"/>
    <mergeCell ref="AH12:AH19"/>
    <mergeCell ref="AH20:AH27"/>
    <mergeCell ref="AI28:AI31"/>
    <mergeCell ref="AH28:AH31"/>
    <mergeCell ref="AJ20:AJ27"/>
  </mergeCells>
  <phoneticPr fontId="6" type="noConversion"/>
  <pageMargins left="0.19685039370078741" right="0.19685039370078741" top="0.39000000000000007" bottom="0.39000000000000007" header="0.31" footer="0.31"/>
  <pageSetup paperSize="9" orientation="landscape"/>
  <rowBreaks count="2" manualBreakCount="2">
    <brk id="19" max="16383" man="1"/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abSelected="1" topLeftCell="A88" workbookViewId="0">
      <selection activeCell="X2" sqref="X2"/>
    </sheetView>
  </sheetViews>
  <sheetFormatPr defaultRowHeight="15" x14ac:dyDescent="0.25"/>
  <cols>
    <col min="1" max="1" width="6.42578125" style="25" customWidth="1"/>
    <col min="2" max="2" width="4.28515625" style="25" customWidth="1"/>
    <col min="3" max="3" width="3.28515625" style="10" customWidth="1"/>
    <col min="4" max="33" width="3.140625" style="10" customWidth="1"/>
    <col min="34" max="34" width="5" style="10" hidden="1" customWidth="1"/>
    <col min="35" max="35" width="6.7109375" style="10" customWidth="1"/>
    <col min="36" max="36" width="11" style="27" customWidth="1"/>
    <col min="37" max="16384" width="9.140625" style="8"/>
  </cols>
  <sheetData>
    <row r="1" spans="1:36" ht="18.75" thickBot="1" x14ac:dyDescent="0.3">
      <c r="A1" s="101" t="s">
        <v>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</row>
    <row r="2" spans="1:36" ht="127.5" customHeight="1" thickBot="1" x14ac:dyDescent="0.3">
      <c r="A2" s="102" t="s">
        <v>41</v>
      </c>
      <c r="B2" s="103"/>
      <c r="C2" s="104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10" t="s">
        <v>1</v>
      </c>
    </row>
    <row r="3" spans="1:36" s="10" customFormat="1" ht="15" customHeight="1" thickBot="1" x14ac:dyDescent="0.3">
      <c r="A3" s="105"/>
      <c r="B3" s="106"/>
      <c r="C3" s="107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11"/>
    </row>
    <row r="4" spans="1:36" ht="18.95" customHeight="1" thickBot="1" x14ac:dyDescent="0.3">
      <c r="A4" s="86" t="s">
        <v>38</v>
      </c>
      <c r="B4" s="87"/>
      <c r="C4" s="9">
        <v>1</v>
      </c>
      <c r="D4" s="29">
        <v>2</v>
      </c>
      <c r="E4" s="30">
        <v>1</v>
      </c>
      <c r="F4" s="30">
        <v>2</v>
      </c>
      <c r="G4" s="30">
        <v>1</v>
      </c>
      <c r="H4" s="30">
        <v>1</v>
      </c>
      <c r="I4" s="30">
        <v>2</v>
      </c>
      <c r="J4" s="30">
        <v>1</v>
      </c>
      <c r="K4" s="30">
        <v>1</v>
      </c>
      <c r="L4" s="30">
        <v>1</v>
      </c>
      <c r="M4" s="30">
        <v>2</v>
      </c>
      <c r="N4" s="30">
        <v>2</v>
      </c>
      <c r="O4" s="30">
        <v>2</v>
      </c>
      <c r="P4" s="30">
        <v>1</v>
      </c>
      <c r="Q4" s="30">
        <v>2</v>
      </c>
      <c r="R4" s="30">
        <v>2</v>
      </c>
      <c r="S4" s="30">
        <v>2</v>
      </c>
      <c r="T4" s="30">
        <v>2</v>
      </c>
      <c r="U4" s="30">
        <v>2</v>
      </c>
      <c r="V4" s="30">
        <v>1</v>
      </c>
      <c r="W4" s="30">
        <v>2</v>
      </c>
      <c r="X4" s="30">
        <v>2</v>
      </c>
      <c r="Y4" s="30">
        <v>2</v>
      </c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98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8.95" customHeight="1" thickBot="1" x14ac:dyDescent="0.3">
      <c r="A5" s="88"/>
      <c r="B5" s="89"/>
      <c r="C5" s="9">
        <f>C4+1</f>
        <v>2</v>
      </c>
      <c r="D5" s="47">
        <v>2</v>
      </c>
      <c r="E5" s="48">
        <v>0</v>
      </c>
      <c r="F5" s="48">
        <v>2</v>
      </c>
      <c r="G5" s="48">
        <v>1</v>
      </c>
      <c r="H5" s="48">
        <v>1</v>
      </c>
      <c r="I5" s="48">
        <v>2</v>
      </c>
      <c r="J5" s="48">
        <v>1</v>
      </c>
      <c r="K5" s="48">
        <v>2</v>
      </c>
      <c r="L5" s="48">
        <v>1</v>
      </c>
      <c r="M5" s="48">
        <v>1</v>
      </c>
      <c r="N5" s="48">
        <v>2</v>
      </c>
      <c r="O5" s="48">
        <v>2</v>
      </c>
      <c r="P5" s="48">
        <v>0</v>
      </c>
      <c r="Q5" s="48">
        <v>1</v>
      </c>
      <c r="R5" s="48">
        <v>2</v>
      </c>
      <c r="S5" s="48">
        <v>2</v>
      </c>
      <c r="T5" s="48">
        <v>1</v>
      </c>
      <c r="U5" s="48">
        <v>1</v>
      </c>
      <c r="V5" s="48">
        <v>0</v>
      </c>
      <c r="W5" s="48">
        <v>2</v>
      </c>
      <c r="X5" s="48">
        <v>2</v>
      </c>
      <c r="Y5" s="48">
        <v>1</v>
      </c>
      <c r="Z5" s="48"/>
      <c r="AA5" s="48"/>
      <c r="AB5" s="48"/>
      <c r="AC5" s="48"/>
      <c r="AD5" s="48"/>
      <c r="AE5" s="48"/>
      <c r="AF5" s="48"/>
      <c r="AG5" s="49"/>
      <c r="AH5" s="4"/>
      <c r="AI5" s="5"/>
      <c r="AJ5" s="99"/>
    </row>
    <row r="6" spans="1:36" ht="18.95" customHeight="1" thickBot="1" x14ac:dyDescent="0.3">
      <c r="A6" s="88"/>
      <c r="B6" s="89"/>
      <c r="C6" s="9">
        <f t="shared" ref="C6:C11" si="0">C5+1</f>
        <v>3</v>
      </c>
      <c r="D6" s="47">
        <v>2</v>
      </c>
      <c r="E6" s="48">
        <v>1</v>
      </c>
      <c r="F6" s="48">
        <v>2</v>
      </c>
      <c r="G6" s="48">
        <v>2</v>
      </c>
      <c r="H6" s="48">
        <v>2</v>
      </c>
      <c r="I6" s="48">
        <v>2</v>
      </c>
      <c r="J6" s="48">
        <v>2</v>
      </c>
      <c r="K6" s="48">
        <v>2</v>
      </c>
      <c r="L6" s="48">
        <v>1</v>
      </c>
      <c r="M6" s="48">
        <v>2</v>
      </c>
      <c r="N6" s="48">
        <v>2</v>
      </c>
      <c r="O6" s="48">
        <v>2</v>
      </c>
      <c r="P6" s="48">
        <v>1</v>
      </c>
      <c r="Q6" s="48">
        <v>2</v>
      </c>
      <c r="R6" s="48">
        <v>2</v>
      </c>
      <c r="S6" s="48">
        <v>2</v>
      </c>
      <c r="T6" s="48">
        <v>2</v>
      </c>
      <c r="U6" s="48">
        <v>2</v>
      </c>
      <c r="V6" s="48">
        <v>1</v>
      </c>
      <c r="W6" s="48">
        <v>2</v>
      </c>
      <c r="X6" s="48">
        <v>2</v>
      </c>
      <c r="Y6" s="48">
        <v>2</v>
      </c>
      <c r="Z6" s="48"/>
      <c r="AA6" s="48"/>
      <c r="AB6" s="48"/>
      <c r="AC6" s="48"/>
      <c r="AD6" s="48"/>
      <c r="AE6" s="48"/>
      <c r="AF6" s="48"/>
      <c r="AG6" s="49"/>
      <c r="AH6" s="4"/>
      <c r="AI6" s="5"/>
      <c r="AJ6" s="99"/>
    </row>
    <row r="7" spans="1:36" ht="18.95" customHeight="1" thickBot="1" x14ac:dyDescent="0.3">
      <c r="A7" s="88"/>
      <c r="B7" s="89"/>
      <c r="C7" s="9">
        <f t="shared" si="0"/>
        <v>4</v>
      </c>
      <c r="D7" s="47">
        <v>2</v>
      </c>
      <c r="E7" s="48">
        <v>0</v>
      </c>
      <c r="F7" s="48">
        <v>2</v>
      </c>
      <c r="G7" s="48">
        <v>2</v>
      </c>
      <c r="H7" s="48">
        <v>2</v>
      </c>
      <c r="I7" s="48">
        <v>2</v>
      </c>
      <c r="J7" s="48">
        <v>2</v>
      </c>
      <c r="K7" s="48">
        <v>2</v>
      </c>
      <c r="L7" s="48">
        <v>1</v>
      </c>
      <c r="M7" s="48">
        <v>1</v>
      </c>
      <c r="N7" s="48">
        <v>2</v>
      </c>
      <c r="O7" s="48">
        <v>2</v>
      </c>
      <c r="P7" s="48">
        <v>1</v>
      </c>
      <c r="Q7" s="48">
        <v>2</v>
      </c>
      <c r="R7" s="48">
        <v>2</v>
      </c>
      <c r="S7" s="48">
        <v>0</v>
      </c>
      <c r="T7" s="48">
        <v>1</v>
      </c>
      <c r="U7" s="48">
        <v>2</v>
      </c>
      <c r="V7" s="48">
        <v>0</v>
      </c>
      <c r="W7" s="48">
        <v>2</v>
      </c>
      <c r="X7" s="48">
        <v>2</v>
      </c>
      <c r="Y7" s="48">
        <v>2</v>
      </c>
      <c r="Z7" s="48"/>
      <c r="AA7" s="48"/>
      <c r="AB7" s="48"/>
      <c r="AC7" s="48"/>
      <c r="AD7" s="48"/>
      <c r="AE7" s="48"/>
      <c r="AF7" s="48"/>
      <c r="AG7" s="49"/>
      <c r="AH7" s="4"/>
      <c r="AI7" s="5"/>
      <c r="AJ7" s="99"/>
    </row>
    <row r="8" spans="1:36" ht="18.95" customHeight="1" thickBot="1" x14ac:dyDescent="0.3">
      <c r="A8" s="88"/>
      <c r="B8" s="89"/>
      <c r="C8" s="9">
        <f t="shared" si="0"/>
        <v>5</v>
      </c>
      <c r="D8" s="47">
        <v>2</v>
      </c>
      <c r="E8" s="48">
        <v>0</v>
      </c>
      <c r="F8" s="48">
        <v>2</v>
      </c>
      <c r="G8" s="48">
        <v>1</v>
      </c>
      <c r="H8" s="48">
        <v>1</v>
      </c>
      <c r="I8" s="48">
        <v>2</v>
      </c>
      <c r="J8" s="48">
        <v>1</v>
      </c>
      <c r="K8" s="48">
        <v>2</v>
      </c>
      <c r="L8" s="48">
        <v>0</v>
      </c>
      <c r="M8" s="48">
        <v>1</v>
      </c>
      <c r="N8" s="48">
        <v>2</v>
      </c>
      <c r="O8" s="48">
        <v>2</v>
      </c>
      <c r="P8" s="48">
        <v>0</v>
      </c>
      <c r="Q8" s="48">
        <v>1</v>
      </c>
      <c r="R8" s="48">
        <v>2</v>
      </c>
      <c r="S8" s="48">
        <v>1</v>
      </c>
      <c r="T8" s="48">
        <v>1</v>
      </c>
      <c r="U8" s="48">
        <v>2</v>
      </c>
      <c r="V8" s="48">
        <v>1</v>
      </c>
      <c r="W8" s="48">
        <v>1</v>
      </c>
      <c r="X8" s="48">
        <v>2</v>
      </c>
      <c r="Y8" s="48">
        <v>1</v>
      </c>
      <c r="Z8" s="48"/>
      <c r="AA8" s="48"/>
      <c r="AB8" s="48"/>
      <c r="AC8" s="48"/>
      <c r="AD8" s="48"/>
      <c r="AE8" s="48"/>
      <c r="AF8" s="48"/>
      <c r="AG8" s="49"/>
      <c r="AH8" s="4"/>
      <c r="AI8" s="5"/>
      <c r="AJ8" s="99"/>
    </row>
    <row r="9" spans="1:36" ht="18.95" customHeight="1" thickBot="1" x14ac:dyDescent="0.3">
      <c r="A9" s="88"/>
      <c r="B9" s="89"/>
      <c r="C9" s="9">
        <f t="shared" si="0"/>
        <v>6</v>
      </c>
      <c r="D9" s="47">
        <v>2</v>
      </c>
      <c r="E9" s="48">
        <v>0</v>
      </c>
      <c r="F9" s="48">
        <v>2</v>
      </c>
      <c r="G9" s="48">
        <v>1</v>
      </c>
      <c r="H9" s="48">
        <v>2</v>
      </c>
      <c r="I9" s="48">
        <v>2</v>
      </c>
      <c r="J9" s="48">
        <v>2</v>
      </c>
      <c r="K9" s="48">
        <v>2</v>
      </c>
      <c r="L9" s="48">
        <v>1</v>
      </c>
      <c r="M9" s="48">
        <v>1</v>
      </c>
      <c r="N9" s="48">
        <v>2</v>
      </c>
      <c r="O9" s="48">
        <v>2</v>
      </c>
      <c r="P9" s="48">
        <v>1</v>
      </c>
      <c r="Q9" s="48">
        <v>1</v>
      </c>
      <c r="R9" s="48">
        <v>2</v>
      </c>
      <c r="S9" s="48">
        <v>2</v>
      </c>
      <c r="T9" s="48">
        <v>2</v>
      </c>
      <c r="U9" s="48">
        <v>2</v>
      </c>
      <c r="V9" s="48">
        <v>2</v>
      </c>
      <c r="W9" s="48">
        <v>1</v>
      </c>
      <c r="X9" s="48">
        <v>2</v>
      </c>
      <c r="Y9" s="48">
        <v>2</v>
      </c>
      <c r="Z9" s="48"/>
      <c r="AA9" s="48"/>
      <c r="AB9" s="48"/>
      <c r="AC9" s="48"/>
      <c r="AD9" s="48"/>
      <c r="AE9" s="48"/>
      <c r="AF9" s="48"/>
      <c r="AG9" s="49"/>
      <c r="AH9" s="4"/>
      <c r="AI9" s="5"/>
      <c r="AJ9" s="99"/>
    </row>
    <row r="10" spans="1:36" ht="18.95" customHeight="1" thickBot="1" x14ac:dyDescent="0.3">
      <c r="A10" s="88"/>
      <c r="B10" s="89"/>
      <c r="C10" s="9">
        <f t="shared" si="0"/>
        <v>7</v>
      </c>
      <c r="D10" s="47">
        <v>2</v>
      </c>
      <c r="E10" s="48">
        <v>1</v>
      </c>
      <c r="F10" s="48">
        <v>2</v>
      </c>
      <c r="G10" s="48">
        <v>1</v>
      </c>
      <c r="H10" s="48">
        <v>1</v>
      </c>
      <c r="I10" s="48">
        <v>2</v>
      </c>
      <c r="J10" s="48">
        <v>2</v>
      </c>
      <c r="K10" s="48">
        <v>2</v>
      </c>
      <c r="L10" s="48">
        <v>1</v>
      </c>
      <c r="M10" s="48">
        <v>1</v>
      </c>
      <c r="N10" s="48">
        <v>2</v>
      </c>
      <c r="O10" s="48">
        <v>2</v>
      </c>
      <c r="P10" s="48">
        <v>2</v>
      </c>
      <c r="Q10" s="48">
        <v>1</v>
      </c>
      <c r="R10" s="48">
        <v>2</v>
      </c>
      <c r="S10" s="48">
        <v>1</v>
      </c>
      <c r="T10" s="48">
        <v>2</v>
      </c>
      <c r="U10" s="48">
        <v>2</v>
      </c>
      <c r="V10" s="48">
        <v>1</v>
      </c>
      <c r="W10" s="48">
        <v>2</v>
      </c>
      <c r="X10" s="48">
        <v>2</v>
      </c>
      <c r="Y10" s="48">
        <v>2</v>
      </c>
      <c r="Z10" s="48"/>
      <c r="AA10" s="48"/>
      <c r="AB10" s="48"/>
      <c r="AC10" s="48"/>
      <c r="AD10" s="48"/>
      <c r="AE10" s="48"/>
      <c r="AF10" s="48"/>
      <c r="AG10" s="49"/>
      <c r="AH10" s="4"/>
      <c r="AI10" s="5"/>
      <c r="AJ10" s="99"/>
    </row>
    <row r="11" spans="1:36" ht="18.95" customHeight="1" thickBot="1" x14ac:dyDescent="0.3">
      <c r="A11" s="88"/>
      <c r="B11" s="89"/>
      <c r="C11" s="9">
        <f t="shared" si="0"/>
        <v>8</v>
      </c>
      <c r="D11" s="32">
        <v>2</v>
      </c>
      <c r="E11" s="33">
        <v>2</v>
      </c>
      <c r="F11" s="33">
        <v>2</v>
      </c>
      <c r="G11" s="33">
        <v>2</v>
      </c>
      <c r="H11" s="33">
        <v>2</v>
      </c>
      <c r="I11" s="33">
        <v>2</v>
      </c>
      <c r="J11" s="33">
        <v>2</v>
      </c>
      <c r="K11" s="33">
        <v>2</v>
      </c>
      <c r="L11" s="33">
        <v>1</v>
      </c>
      <c r="M11" s="33">
        <v>1</v>
      </c>
      <c r="N11" s="33">
        <v>2</v>
      </c>
      <c r="O11" s="33">
        <v>2</v>
      </c>
      <c r="P11" s="33">
        <v>1</v>
      </c>
      <c r="Q11" s="33">
        <v>2</v>
      </c>
      <c r="R11" s="33">
        <v>2</v>
      </c>
      <c r="S11" s="33">
        <v>1</v>
      </c>
      <c r="T11" s="33">
        <v>1</v>
      </c>
      <c r="U11" s="33">
        <v>2</v>
      </c>
      <c r="V11" s="33">
        <v>1</v>
      </c>
      <c r="W11" s="33">
        <v>2</v>
      </c>
      <c r="X11" s="33">
        <v>2</v>
      </c>
      <c r="Y11" s="33">
        <v>2</v>
      </c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99"/>
    </row>
    <row r="12" spans="1:36" ht="18.95" customHeight="1" thickBot="1" x14ac:dyDescent="0.3">
      <c r="A12" s="88"/>
      <c r="B12" s="89"/>
      <c r="C12" s="9">
        <f t="shared" ref="C12:C49" si="1">C11+1</f>
        <v>9</v>
      </c>
      <c r="D12" s="32">
        <v>2</v>
      </c>
      <c r="E12" s="33">
        <v>1</v>
      </c>
      <c r="F12" s="33">
        <v>2</v>
      </c>
      <c r="G12" s="33">
        <v>2</v>
      </c>
      <c r="H12" s="33">
        <v>2</v>
      </c>
      <c r="I12" s="33">
        <v>2</v>
      </c>
      <c r="J12" s="33">
        <v>2</v>
      </c>
      <c r="K12" s="33">
        <v>2</v>
      </c>
      <c r="L12" s="33">
        <v>1</v>
      </c>
      <c r="M12" s="33">
        <v>1</v>
      </c>
      <c r="N12" s="33">
        <v>2</v>
      </c>
      <c r="O12" s="33">
        <v>2</v>
      </c>
      <c r="P12" s="33">
        <v>1</v>
      </c>
      <c r="Q12" s="33">
        <v>1</v>
      </c>
      <c r="R12" s="33">
        <v>2</v>
      </c>
      <c r="S12" s="33">
        <v>1</v>
      </c>
      <c r="T12" s="33">
        <v>2</v>
      </c>
      <c r="U12" s="33">
        <v>2</v>
      </c>
      <c r="V12" s="33">
        <v>2</v>
      </c>
      <c r="W12" s="33">
        <v>2</v>
      </c>
      <c r="X12" s="33">
        <v>2</v>
      </c>
      <c r="Y12" s="33">
        <v>2</v>
      </c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99"/>
    </row>
    <row r="13" spans="1:36" ht="18.95" customHeight="1" thickBot="1" x14ac:dyDescent="0.3">
      <c r="A13" s="88"/>
      <c r="B13" s="89"/>
      <c r="C13" s="9">
        <f t="shared" si="1"/>
        <v>10</v>
      </c>
      <c r="D13" s="32">
        <v>2</v>
      </c>
      <c r="E13" s="33">
        <v>1</v>
      </c>
      <c r="F13" s="33">
        <v>2</v>
      </c>
      <c r="G13" s="33">
        <v>1</v>
      </c>
      <c r="H13" s="33">
        <v>1</v>
      </c>
      <c r="I13" s="33">
        <v>2</v>
      </c>
      <c r="J13" s="33">
        <v>1</v>
      </c>
      <c r="K13" s="33">
        <v>1</v>
      </c>
      <c r="L13" s="33">
        <v>1</v>
      </c>
      <c r="M13" s="33">
        <v>1</v>
      </c>
      <c r="N13" s="33">
        <v>2</v>
      </c>
      <c r="O13" s="33">
        <v>2</v>
      </c>
      <c r="P13" s="33">
        <v>1</v>
      </c>
      <c r="Q13" s="33">
        <v>1</v>
      </c>
      <c r="R13" s="33">
        <v>2</v>
      </c>
      <c r="S13" s="33">
        <v>2</v>
      </c>
      <c r="T13" s="33">
        <v>1</v>
      </c>
      <c r="U13" s="33">
        <v>2</v>
      </c>
      <c r="V13" s="33">
        <v>2</v>
      </c>
      <c r="W13" s="33">
        <v>2</v>
      </c>
      <c r="X13" s="33">
        <v>2</v>
      </c>
      <c r="Y13" s="33">
        <v>2</v>
      </c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99"/>
    </row>
    <row r="14" spans="1:36" ht="18.95" customHeight="1" thickBot="1" x14ac:dyDescent="0.3">
      <c r="A14" s="88"/>
      <c r="B14" s="89"/>
      <c r="C14" s="9">
        <f t="shared" si="1"/>
        <v>11</v>
      </c>
      <c r="D14" s="32">
        <v>2</v>
      </c>
      <c r="E14" s="33">
        <v>1</v>
      </c>
      <c r="F14" s="33">
        <v>2</v>
      </c>
      <c r="G14" s="33">
        <v>1</v>
      </c>
      <c r="H14" s="33">
        <v>2</v>
      </c>
      <c r="I14" s="33">
        <v>2</v>
      </c>
      <c r="J14" s="33">
        <v>2</v>
      </c>
      <c r="K14" s="33">
        <v>2</v>
      </c>
      <c r="L14" s="33">
        <v>1</v>
      </c>
      <c r="M14" s="33">
        <v>2</v>
      </c>
      <c r="N14" s="33">
        <v>2</v>
      </c>
      <c r="O14" s="33">
        <v>2</v>
      </c>
      <c r="P14" s="33">
        <v>1</v>
      </c>
      <c r="Q14" s="33">
        <v>2</v>
      </c>
      <c r="R14" s="33">
        <v>2</v>
      </c>
      <c r="S14" s="33">
        <v>2</v>
      </c>
      <c r="T14" s="33">
        <v>2</v>
      </c>
      <c r="U14" s="33">
        <v>2</v>
      </c>
      <c r="V14" s="33">
        <v>2</v>
      </c>
      <c r="W14" s="33">
        <v>2</v>
      </c>
      <c r="X14" s="33">
        <v>2</v>
      </c>
      <c r="Y14" s="33">
        <v>2</v>
      </c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99"/>
    </row>
    <row r="15" spans="1:36" ht="18.95" customHeight="1" thickBot="1" x14ac:dyDescent="0.3">
      <c r="A15" s="88"/>
      <c r="B15" s="89"/>
      <c r="C15" s="9">
        <f t="shared" si="1"/>
        <v>12</v>
      </c>
      <c r="D15" s="32">
        <v>2</v>
      </c>
      <c r="E15" s="33">
        <v>1</v>
      </c>
      <c r="F15" s="33">
        <v>2</v>
      </c>
      <c r="G15" s="33">
        <v>2</v>
      </c>
      <c r="H15" s="33">
        <v>2</v>
      </c>
      <c r="I15" s="33">
        <v>2</v>
      </c>
      <c r="J15" s="33">
        <v>2</v>
      </c>
      <c r="K15" s="33">
        <v>2</v>
      </c>
      <c r="L15" s="33">
        <v>1</v>
      </c>
      <c r="M15" s="33">
        <v>2</v>
      </c>
      <c r="N15" s="33">
        <v>2</v>
      </c>
      <c r="O15" s="33">
        <v>2</v>
      </c>
      <c r="P15" s="33">
        <v>1</v>
      </c>
      <c r="Q15" s="33">
        <v>2</v>
      </c>
      <c r="R15" s="33">
        <v>2</v>
      </c>
      <c r="S15" s="33">
        <v>2</v>
      </c>
      <c r="T15" s="33">
        <v>2</v>
      </c>
      <c r="U15" s="33">
        <v>2</v>
      </c>
      <c r="V15" s="33">
        <v>1</v>
      </c>
      <c r="W15" s="33">
        <v>2</v>
      </c>
      <c r="X15" s="33">
        <v>2</v>
      </c>
      <c r="Y15" s="33">
        <v>2</v>
      </c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99"/>
    </row>
    <row r="16" spans="1:36" ht="18.95" customHeight="1" thickBot="1" x14ac:dyDescent="0.3">
      <c r="A16" s="88"/>
      <c r="B16" s="89"/>
      <c r="C16" s="9">
        <f t="shared" si="1"/>
        <v>13</v>
      </c>
      <c r="D16" s="32">
        <v>2</v>
      </c>
      <c r="E16" s="33">
        <v>2</v>
      </c>
      <c r="F16" s="33">
        <v>2</v>
      </c>
      <c r="G16" s="33">
        <v>1</v>
      </c>
      <c r="H16" s="33">
        <v>2</v>
      </c>
      <c r="I16" s="33">
        <v>2</v>
      </c>
      <c r="J16" s="33">
        <v>2</v>
      </c>
      <c r="K16" s="33">
        <v>2</v>
      </c>
      <c r="L16" s="33">
        <v>2</v>
      </c>
      <c r="M16" s="33">
        <v>2</v>
      </c>
      <c r="N16" s="33">
        <v>2</v>
      </c>
      <c r="O16" s="33">
        <v>2</v>
      </c>
      <c r="P16" s="33">
        <v>1</v>
      </c>
      <c r="Q16" s="33">
        <v>2</v>
      </c>
      <c r="R16" s="33">
        <v>2</v>
      </c>
      <c r="S16" s="33">
        <v>1</v>
      </c>
      <c r="T16" s="33">
        <v>2</v>
      </c>
      <c r="U16" s="33">
        <v>1</v>
      </c>
      <c r="V16" s="33">
        <v>2</v>
      </c>
      <c r="W16" s="33">
        <v>1</v>
      </c>
      <c r="X16" s="33">
        <v>2</v>
      </c>
      <c r="Y16" s="33">
        <v>2</v>
      </c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99"/>
    </row>
    <row r="17" spans="1:36" ht="18.95" customHeight="1" thickBot="1" x14ac:dyDescent="0.3">
      <c r="A17" s="88"/>
      <c r="B17" s="89"/>
      <c r="C17" s="9">
        <f t="shared" si="1"/>
        <v>14</v>
      </c>
      <c r="D17" s="32">
        <v>2</v>
      </c>
      <c r="E17" s="33">
        <v>1</v>
      </c>
      <c r="F17" s="33">
        <v>2</v>
      </c>
      <c r="G17" s="33">
        <v>2</v>
      </c>
      <c r="H17" s="33">
        <v>2</v>
      </c>
      <c r="I17" s="33">
        <v>2</v>
      </c>
      <c r="J17" s="33">
        <v>2</v>
      </c>
      <c r="K17" s="33">
        <v>2</v>
      </c>
      <c r="L17" s="33">
        <v>1</v>
      </c>
      <c r="M17" s="33">
        <v>2</v>
      </c>
      <c r="N17" s="33">
        <v>2</v>
      </c>
      <c r="O17" s="33">
        <v>2</v>
      </c>
      <c r="P17" s="33">
        <v>2</v>
      </c>
      <c r="Q17" s="33">
        <v>2</v>
      </c>
      <c r="R17" s="33">
        <v>2</v>
      </c>
      <c r="S17" s="33">
        <v>1</v>
      </c>
      <c r="T17" s="33">
        <v>1</v>
      </c>
      <c r="U17" s="33">
        <v>2</v>
      </c>
      <c r="V17" s="33">
        <v>2</v>
      </c>
      <c r="W17" s="33">
        <v>2</v>
      </c>
      <c r="X17" s="33">
        <v>2</v>
      </c>
      <c r="Y17" s="33">
        <v>1</v>
      </c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99"/>
    </row>
    <row r="18" spans="1:36" ht="18.95" customHeight="1" thickBot="1" x14ac:dyDescent="0.3">
      <c r="A18" s="90"/>
      <c r="B18" s="91"/>
      <c r="C18" s="9">
        <f t="shared" si="1"/>
        <v>15</v>
      </c>
      <c r="D18" s="35">
        <v>2</v>
      </c>
      <c r="E18" s="36">
        <v>0</v>
      </c>
      <c r="F18" s="36">
        <v>2</v>
      </c>
      <c r="G18" s="36">
        <v>0</v>
      </c>
      <c r="H18" s="36">
        <v>1</v>
      </c>
      <c r="I18" s="36">
        <v>1</v>
      </c>
      <c r="J18" s="36">
        <v>1</v>
      </c>
      <c r="K18" s="36">
        <v>2</v>
      </c>
      <c r="L18" s="36">
        <v>0</v>
      </c>
      <c r="M18" s="36">
        <v>0</v>
      </c>
      <c r="N18" s="36">
        <v>2</v>
      </c>
      <c r="O18" s="36">
        <v>2</v>
      </c>
      <c r="P18" s="36">
        <v>1</v>
      </c>
      <c r="Q18" s="36">
        <v>1</v>
      </c>
      <c r="R18" s="36">
        <v>2</v>
      </c>
      <c r="S18" s="36">
        <v>0</v>
      </c>
      <c r="T18" s="36">
        <v>2</v>
      </c>
      <c r="U18" s="36">
        <v>2</v>
      </c>
      <c r="V18" s="36">
        <v>0</v>
      </c>
      <c r="W18" s="36">
        <v>2</v>
      </c>
      <c r="X18" s="36">
        <v>2</v>
      </c>
      <c r="Y18" s="36">
        <v>1</v>
      </c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0"/>
    </row>
    <row r="19" spans="1:36" ht="18.95" customHeight="1" thickBot="1" x14ac:dyDescent="0.3">
      <c r="A19" s="86" t="s">
        <v>2</v>
      </c>
      <c r="B19" s="87"/>
      <c r="C19" s="9">
        <f t="shared" si="1"/>
        <v>16</v>
      </c>
      <c r="D19" s="29">
        <v>2</v>
      </c>
      <c r="E19" s="30">
        <v>1</v>
      </c>
      <c r="F19" s="30">
        <v>2</v>
      </c>
      <c r="G19" s="30">
        <v>2</v>
      </c>
      <c r="H19" s="30">
        <v>2</v>
      </c>
      <c r="I19" s="30">
        <v>2</v>
      </c>
      <c r="J19" s="30">
        <v>2</v>
      </c>
      <c r="K19" s="30">
        <v>1</v>
      </c>
      <c r="L19" s="30">
        <v>1</v>
      </c>
      <c r="M19" s="30">
        <v>1</v>
      </c>
      <c r="N19" s="30">
        <v>2</v>
      </c>
      <c r="O19" s="30">
        <v>2</v>
      </c>
      <c r="P19" s="30">
        <v>1</v>
      </c>
      <c r="Q19" s="30">
        <v>2</v>
      </c>
      <c r="R19" s="30">
        <v>2</v>
      </c>
      <c r="S19" s="30">
        <v>2</v>
      </c>
      <c r="T19" s="30">
        <v>1</v>
      </c>
      <c r="U19" s="30">
        <v>2</v>
      </c>
      <c r="V19" s="30">
        <v>2</v>
      </c>
      <c r="W19" s="30">
        <v>2</v>
      </c>
      <c r="X19" s="30">
        <v>2</v>
      </c>
      <c r="Y19" s="30">
        <v>2</v>
      </c>
      <c r="Z19" s="30"/>
      <c r="AA19" s="30"/>
      <c r="AB19" s="30"/>
      <c r="AC19" s="30"/>
      <c r="AD19" s="30"/>
      <c r="AE19" s="30"/>
      <c r="AF19" s="30"/>
      <c r="AG19" s="31"/>
      <c r="AH19" s="2" t="e">
        <f>SUM(D19:AG29)/COUNTA(D2:AG2)/11</f>
        <v>#DIV/0!</v>
      </c>
      <c r="AI19" s="3" t="e">
        <f>AH19*50</f>
        <v>#DIV/0!</v>
      </c>
      <c r="AJ19" s="98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8.95" customHeight="1" thickBot="1" x14ac:dyDescent="0.3">
      <c r="A20" s="88"/>
      <c r="B20" s="89"/>
      <c r="C20" s="9">
        <f t="shared" si="1"/>
        <v>17</v>
      </c>
      <c r="D20" s="32">
        <v>2</v>
      </c>
      <c r="E20" s="33">
        <v>1</v>
      </c>
      <c r="F20" s="33">
        <v>2</v>
      </c>
      <c r="G20" s="33">
        <v>2</v>
      </c>
      <c r="H20" s="33">
        <v>2</v>
      </c>
      <c r="I20" s="33">
        <v>2</v>
      </c>
      <c r="J20" s="33">
        <v>2</v>
      </c>
      <c r="K20" s="33">
        <v>2</v>
      </c>
      <c r="L20" s="33">
        <v>1</v>
      </c>
      <c r="M20" s="33">
        <v>2</v>
      </c>
      <c r="N20" s="33">
        <v>2</v>
      </c>
      <c r="O20" s="33">
        <v>2</v>
      </c>
      <c r="P20" s="33">
        <v>1</v>
      </c>
      <c r="Q20" s="33">
        <v>2</v>
      </c>
      <c r="R20" s="33">
        <v>2</v>
      </c>
      <c r="S20" s="33">
        <v>2</v>
      </c>
      <c r="T20" s="33">
        <v>2</v>
      </c>
      <c r="U20" s="33">
        <v>2</v>
      </c>
      <c r="V20" s="33">
        <v>2</v>
      </c>
      <c r="W20" s="33">
        <v>2</v>
      </c>
      <c r="X20" s="33">
        <v>2</v>
      </c>
      <c r="Y20" s="33">
        <v>1</v>
      </c>
      <c r="Z20" s="33"/>
      <c r="AA20" s="33"/>
      <c r="AB20" s="33"/>
      <c r="AC20" s="33"/>
      <c r="AD20" s="33"/>
      <c r="AE20" s="33"/>
      <c r="AF20" s="33"/>
      <c r="AG20" s="34"/>
      <c r="AH20" s="4"/>
      <c r="AI20" s="5"/>
      <c r="AJ20" s="99"/>
    </row>
    <row r="21" spans="1:36" ht="18.95" customHeight="1" thickBot="1" x14ac:dyDescent="0.3">
      <c r="A21" s="88"/>
      <c r="B21" s="89"/>
      <c r="C21" s="9">
        <f t="shared" si="1"/>
        <v>18</v>
      </c>
      <c r="D21" s="32">
        <v>2</v>
      </c>
      <c r="E21" s="33">
        <v>0</v>
      </c>
      <c r="F21" s="33">
        <v>2</v>
      </c>
      <c r="G21" s="33">
        <v>2</v>
      </c>
      <c r="H21" s="33">
        <v>1</v>
      </c>
      <c r="I21" s="33">
        <v>2</v>
      </c>
      <c r="J21" s="33">
        <v>1</v>
      </c>
      <c r="K21" s="33">
        <v>1</v>
      </c>
      <c r="L21" s="33">
        <v>0</v>
      </c>
      <c r="M21" s="33">
        <v>1</v>
      </c>
      <c r="N21" s="33">
        <v>2</v>
      </c>
      <c r="O21" s="33">
        <v>2</v>
      </c>
      <c r="P21" s="33">
        <v>1</v>
      </c>
      <c r="Q21" s="33">
        <v>2</v>
      </c>
      <c r="R21" s="33">
        <v>2</v>
      </c>
      <c r="S21" s="33">
        <v>2</v>
      </c>
      <c r="T21" s="33">
        <v>2</v>
      </c>
      <c r="U21" s="33">
        <v>2</v>
      </c>
      <c r="V21" s="33">
        <v>1</v>
      </c>
      <c r="W21" s="33">
        <v>2</v>
      </c>
      <c r="X21" s="33">
        <v>2</v>
      </c>
      <c r="Y21" s="33">
        <v>1</v>
      </c>
      <c r="Z21" s="33"/>
      <c r="AA21" s="33"/>
      <c r="AB21" s="33"/>
      <c r="AC21" s="33"/>
      <c r="AD21" s="33"/>
      <c r="AE21" s="33"/>
      <c r="AF21" s="33"/>
      <c r="AG21" s="34"/>
      <c r="AH21" s="4"/>
      <c r="AI21" s="5"/>
      <c r="AJ21" s="99"/>
    </row>
    <row r="22" spans="1:36" ht="18.95" customHeight="1" thickBot="1" x14ac:dyDescent="0.3">
      <c r="A22" s="88"/>
      <c r="B22" s="89"/>
      <c r="C22" s="9">
        <f t="shared" si="1"/>
        <v>19</v>
      </c>
      <c r="D22" s="32">
        <v>1</v>
      </c>
      <c r="E22" s="33">
        <v>1</v>
      </c>
      <c r="F22" s="33">
        <v>2</v>
      </c>
      <c r="G22" s="33">
        <v>2</v>
      </c>
      <c r="H22" s="33">
        <v>2</v>
      </c>
      <c r="I22" s="33">
        <v>2</v>
      </c>
      <c r="J22" s="33">
        <v>1</v>
      </c>
      <c r="K22" s="33">
        <v>1</v>
      </c>
      <c r="L22" s="33">
        <v>1</v>
      </c>
      <c r="M22" s="33">
        <v>2</v>
      </c>
      <c r="N22" s="33">
        <v>2</v>
      </c>
      <c r="O22" s="33">
        <v>2</v>
      </c>
      <c r="P22" s="33">
        <v>1</v>
      </c>
      <c r="Q22" s="33">
        <v>2</v>
      </c>
      <c r="R22" s="33">
        <v>2</v>
      </c>
      <c r="S22" s="33">
        <v>2</v>
      </c>
      <c r="T22" s="33">
        <v>2</v>
      </c>
      <c r="U22" s="33">
        <v>2</v>
      </c>
      <c r="V22" s="33">
        <v>1</v>
      </c>
      <c r="W22" s="33">
        <v>2</v>
      </c>
      <c r="X22" s="33">
        <v>2</v>
      </c>
      <c r="Y22" s="33">
        <v>1</v>
      </c>
      <c r="Z22" s="33"/>
      <c r="AA22" s="33"/>
      <c r="AB22" s="33"/>
      <c r="AC22" s="33"/>
      <c r="AD22" s="33"/>
      <c r="AE22" s="33"/>
      <c r="AF22" s="33"/>
      <c r="AG22" s="34"/>
      <c r="AH22" s="4"/>
      <c r="AI22" s="5"/>
      <c r="AJ22" s="99"/>
    </row>
    <row r="23" spans="1:36" ht="18.95" customHeight="1" thickBot="1" x14ac:dyDescent="0.3">
      <c r="A23" s="88"/>
      <c r="B23" s="89"/>
      <c r="C23" s="9">
        <f t="shared" si="1"/>
        <v>20</v>
      </c>
      <c r="D23" s="32">
        <v>2</v>
      </c>
      <c r="E23" s="33">
        <v>1</v>
      </c>
      <c r="F23" s="33">
        <v>2</v>
      </c>
      <c r="G23" s="33">
        <v>2</v>
      </c>
      <c r="H23" s="33">
        <v>2</v>
      </c>
      <c r="I23" s="33">
        <v>2</v>
      </c>
      <c r="J23" s="33">
        <v>2</v>
      </c>
      <c r="K23" s="33">
        <v>2</v>
      </c>
      <c r="L23" s="33">
        <v>1</v>
      </c>
      <c r="M23" s="33">
        <v>2</v>
      </c>
      <c r="N23" s="33">
        <v>2</v>
      </c>
      <c r="O23" s="33">
        <v>2</v>
      </c>
      <c r="P23" s="33">
        <v>1</v>
      </c>
      <c r="Q23" s="33">
        <v>2</v>
      </c>
      <c r="R23" s="33">
        <v>2</v>
      </c>
      <c r="S23" s="33">
        <v>2</v>
      </c>
      <c r="T23" s="33">
        <v>1</v>
      </c>
      <c r="U23" s="33">
        <v>2</v>
      </c>
      <c r="V23" s="33">
        <v>1</v>
      </c>
      <c r="W23" s="33">
        <v>2</v>
      </c>
      <c r="X23" s="33">
        <v>2</v>
      </c>
      <c r="Y23" s="33">
        <v>1</v>
      </c>
      <c r="Z23" s="33"/>
      <c r="AA23" s="33"/>
      <c r="AB23" s="33"/>
      <c r="AC23" s="33"/>
      <c r="AD23" s="33"/>
      <c r="AE23" s="33"/>
      <c r="AF23" s="33"/>
      <c r="AG23" s="34"/>
      <c r="AH23" s="4"/>
      <c r="AI23" s="5"/>
      <c r="AJ23" s="99"/>
    </row>
    <row r="24" spans="1:36" ht="18.95" customHeight="1" thickBot="1" x14ac:dyDescent="0.3">
      <c r="A24" s="88"/>
      <c r="B24" s="89"/>
      <c r="C24" s="11">
        <f t="shared" si="1"/>
        <v>21</v>
      </c>
      <c r="D24" s="19">
        <f>D9</f>
        <v>2</v>
      </c>
      <c r="E24" s="19">
        <f t="shared" ref="E24:AG24" si="2">E9</f>
        <v>0</v>
      </c>
      <c r="F24" s="19">
        <f t="shared" si="2"/>
        <v>2</v>
      </c>
      <c r="G24" s="19">
        <f t="shared" si="2"/>
        <v>1</v>
      </c>
      <c r="H24" s="19">
        <f t="shared" si="2"/>
        <v>2</v>
      </c>
      <c r="I24" s="19">
        <f t="shared" si="2"/>
        <v>2</v>
      </c>
      <c r="J24" s="19">
        <f t="shared" si="2"/>
        <v>2</v>
      </c>
      <c r="K24" s="19">
        <f t="shared" si="2"/>
        <v>2</v>
      </c>
      <c r="L24" s="19">
        <f t="shared" si="2"/>
        <v>1</v>
      </c>
      <c r="M24" s="19">
        <f t="shared" si="2"/>
        <v>1</v>
      </c>
      <c r="N24" s="19">
        <f t="shared" si="2"/>
        <v>2</v>
      </c>
      <c r="O24" s="19">
        <f t="shared" si="2"/>
        <v>2</v>
      </c>
      <c r="P24" s="19">
        <f t="shared" si="2"/>
        <v>1</v>
      </c>
      <c r="Q24" s="19">
        <f t="shared" si="2"/>
        <v>1</v>
      </c>
      <c r="R24" s="19">
        <f t="shared" si="2"/>
        <v>2</v>
      </c>
      <c r="S24" s="19">
        <f t="shared" si="2"/>
        <v>2</v>
      </c>
      <c r="T24" s="19">
        <f t="shared" si="2"/>
        <v>2</v>
      </c>
      <c r="U24" s="19">
        <f t="shared" si="2"/>
        <v>2</v>
      </c>
      <c r="V24" s="19">
        <f t="shared" si="2"/>
        <v>2</v>
      </c>
      <c r="W24" s="19">
        <f t="shared" si="2"/>
        <v>1</v>
      </c>
      <c r="X24" s="19">
        <f t="shared" si="2"/>
        <v>2</v>
      </c>
      <c r="Y24" s="19">
        <f t="shared" si="2"/>
        <v>2</v>
      </c>
      <c r="Z24" s="19">
        <f t="shared" si="2"/>
        <v>0</v>
      </c>
      <c r="AA24" s="19">
        <f t="shared" si="2"/>
        <v>0</v>
      </c>
      <c r="AB24" s="19">
        <f t="shared" si="2"/>
        <v>0</v>
      </c>
      <c r="AC24" s="19">
        <f t="shared" si="2"/>
        <v>0</v>
      </c>
      <c r="AD24" s="19">
        <f t="shared" si="2"/>
        <v>0</v>
      </c>
      <c r="AE24" s="19">
        <f t="shared" si="2"/>
        <v>0</v>
      </c>
      <c r="AF24" s="19">
        <f t="shared" si="2"/>
        <v>0</v>
      </c>
      <c r="AG24" s="19">
        <f t="shared" si="2"/>
        <v>0</v>
      </c>
      <c r="AH24" s="4"/>
      <c r="AI24" s="5"/>
      <c r="AJ24" s="99"/>
    </row>
    <row r="25" spans="1:36" ht="18.95" customHeight="1" thickBot="1" x14ac:dyDescent="0.3">
      <c r="A25" s="88"/>
      <c r="B25" s="89"/>
      <c r="C25" s="9">
        <f t="shared" si="1"/>
        <v>22</v>
      </c>
      <c r="D25" s="32">
        <v>1</v>
      </c>
      <c r="E25" s="33">
        <v>0</v>
      </c>
      <c r="F25" s="33">
        <v>2</v>
      </c>
      <c r="G25" s="33">
        <v>2</v>
      </c>
      <c r="H25" s="33">
        <v>2</v>
      </c>
      <c r="I25" s="33">
        <v>2</v>
      </c>
      <c r="J25" s="33">
        <v>1</v>
      </c>
      <c r="K25" s="33">
        <v>2</v>
      </c>
      <c r="L25" s="33">
        <v>1</v>
      </c>
      <c r="M25" s="33">
        <v>2</v>
      </c>
      <c r="N25" s="33">
        <v>2</v>
      </c>
      <c r="O25" s="33">
        <v>2</v>
      </c>
      <c r="P25" s="33">
        <v>1</v>
      </c>
      <c r="Q25" s="33">
        <v>2</v>
      </c>
      <c r="R25" s="33">
        <v>2</v>
      </c>
      <c r="S25" s="33">
        <v>2</v>
      </c>
      <c r="T25" s="33">
        <v>2</v>
      </c>
      <c r="U25" s="33">
        <v>2</v>
      </c>
      <c r="V25" s="33">
        <v>2</v>
      </c>
      <c r="W25" s="33">
        <v>1</v>
      </c>
      <c r="X25" s="33">
        <v>2</v>
      </c>
      <c r="Y25" s="33">
        <v>2</v>
      </c>
      <c r="Z25" s="33"/>
      <c r="AA25" s="33"/>
      <c r="AB25" s="33"/>
      <c r="AC25" s="33"/>
      <c r="AD25" s="33"/>
      <c r="AE25" s="33"/>
      <c r="AF25" s="33"/>
      <c r="AG25" s="34"/>
      <c r="AH25" s="4"/>
      <c r="AI25" s="5"/>
      <c r="AJ25" s="99"/>
    </row>
    <row r="26" spans="1:36" ht="18.95" customHeight="1" thickBot="1" x14ac:dyDescent="0.3">
      <c r="A26" s="88"/>
      <c r="B26" s="89"/>
      <c r="C26" s="9">
        <f t="shared" si="1"/>
        <v>23</v>
      </c>
      <c r="D26" s="32">
        <v>2</v>
      </c>
      <c r="E26" s="33">
        <v>2</v>
      </c>
      <c r="F26" s="33">
        <v>2</v>
      </c>
      <c r="G26" s="33">
        <v>1</v>
      </c>
      <c r="H26" s="33">
        <v>1</v>
      </c>
      <c r="I26" s="33">
        <v>1</v>
      </c>
      <c r="J26" s="33">
        <v>1</v>
      </c>
      <c r="K26" s="33">
        <v>1</v>
      </c>
      <c r="L26" s="33">
        <v>2</v>
      </c>
      <c r="M26" s="33">
        <v>2</v>
      </c>
      <c r="N26" s="33">
        <v>2</v>
      </c>
      <c r="O26" s="33">
        <v>2</v>
      </c>
      <c r="P26" s="33">
        <v>2</v>
      </c>
      <c r="Q26" s="33">
        <v>2</v>
      </c>
      <c r="R26" s="33">
        <v>2</v>
      </c>
      <c r="S26" s="33">
        <v>2</v>
      </c>
      <c r="T26" s="33">
        <v>2</v>
      </c>
      <c r="U26" s="33">
        <v>2</v>
      </c>
      <c r="V26" s="33">
        <v>2</v>
      </c>
      <c r="W26" s="33">
        <v>2</v>
      </c>
      <c r="X26" s="33">
        <v>2</v>
      </c>
      <c r="Y26" s="33">
        <v>1</v>
      </c>
      <c r="Z26" s="33"/>
      <c r="AA26" s="33"/>
      <c r="AB26" s="33"/>
      <c r="AC26" s="33"/>
      <c r="AD26" s="33"/>
      <c r="AE26" s="33"/>
      <c r="AF26" s="33"/>
      <c r="AG26" s="34"/>
      <c r="AH26" s="4"/>
      <c r="AI26" s="5"/>
      <c r="AJ26" s="99"/>
    </row>
    <row r="27" spans="1:36" ht="18.95" customHeight="1" thickBot="1" x14ac:dyDescent="0.3">
      <c r="A27" s="88"/>
      <c r="B27" s="89"/>
      <c r="C27" s="9">
        <f t="shared" si="1"/>
        <v>24</v>
      </c>
      <c r="D27" s="32">
        <v>2</v>
      </c>
      <c r="E27" s="33">
        <v>0</v>
      </c>
      <c r="F27" s="33">
        <v>2</v>
      </c>
      <c r="G27" s="33">
        <v>2</v>
      </c>
      <c r="H27" s="33">
        <v>1</v>
      </c>
      <c r="I27" s="33">
        <v>2</v>
      </c>
      <c r="J27" s="33">
        <v>1</v>
      </c>
      <c r="K27" s="33">
        <v>1</v>
      </c>
      <c r="L27" s="33">
        <v>0</v>
      </c>
      <c r="M27" s="33">
        <v>1</v>
      </c>
      <c r="N27" s="33">
        <v>2</v>
      </c>
      <c r="O27" s="33">
        <v>2</v>
      </c>
      <c r="P27" s="33">
        <v>0</v>
      </c>
      <c r="Q27" s="33">
        <v>2</v>
      </c>
      <c r="R27" s="33">
        <v>2</v>
      </c>
      <c r="S27" s="33">
        <v>1</v>
      </c>
      <c r="T27" s="33">
        <v>1</v>
      </c>
      <c r="U27" s="33">
        <v>2</v>
      </c>
      <c r="V27" s="33">
        <v>1</v>
      </c>
      <c r="W27" s="33">
        <v>2</v>
      </c>
      <c r="X27" s="33">
        <v>2</v>
      </c>
      <c r="Y27" s="33">
        <v>2</v>
      </c>
      <c r="Z27" s="33"/>
      <c r="AA27" s="33"/>
      <c r="AB27" s="33"/>
      <c r="AC27" s="33"/>
      <c r="AD27" s="33"/>
      <c r="AE27" s="33"/>
      <c r="AF27" s="33"/>
      <c r="AG27" s="34"/>
      <c r="AH27" s="4"/>
      <c r="AI27" s="5"/>
      <c r="AJ27" s="99"/>
    </row>
    <row r="28" spans="1:36" ht="18.95" customHeight="1" thickBot="1" x14ac:dyDescent="0.3">
      <c r="A28" s="88"/>
      <c r="B28" s="89"/>
      <c r="C28" s="11">
        <f t="shared" si="1"/>
        <v>25</v>
      </c>
      <c r="D28" s="19">
        <f>D4</f>
        <v>2</v>
      </c>
      <c r="E28" s="19">
        <f t="shared" ref="E28:AG28" si="3">E4</f>
        <v>1</v>
      </c>
      <c r="F28" s="19">
        <f t="shared" si="3"/>
        <v>2</v>
      </c>
      <c r="G28" s="19">
        <f t="shared" si="3"/>
        <v>1</v>
      </c>
      <c r="H28" s="19">
        <f t="shared" si="3"/>
        <v>1</v>
      </c>
      <c r="I28" s="19">
        <f t="shared" si="3"/>
        <v>2</v>
      </c>
      <c r="J28" s="19">
        <f t="shared" si="3"/>
        <v>1</v>
      </c>
      <c r="K28" s="19">
        <f t="shared" si="3"/>
        <v>1</v>
      </c>
      <c r="L28" s="19">
        <f t="shared" si="3"/>
        <v>1</v>
      </c>
      <c r="M28" s="19">
        <f t="shared" si="3"/>
        <v>2</v>
      </c>
      <c r="N28" s="19">
        <f t="shared" si="3"/>
        <v>2</v>
      </c>
      <c r="O28" s="19">
        <f t="shared" si="3"/>
        <v>2</v>
      </c>
      <c r="P28" s="19">
        <f t="shared" si="3"/>
        <v>1</v>
      </c>
      <c r="Q28" s="19">
        <f t="shared" si="3"/>
        <v>2</v>
      </c>
      <c r="R28" s="19">
        <f t="shared" si="3"/>
        <v>2</v>
      </c>
      <c r="S28" s="19">
        <f t="shared" si="3"/>
        <v>2</v>
      </c>
      <c r="T28" s="19">
        <f t="shared" si="3"/>
        <v>2</v>
      </c>
      <c r="U28" s="19">
        <f t="shared" si="3"/>
        <v>2</v>
      </c>
      <c r="V28" s="19">
        <f t="shared" si="3"/>
        <v>1</v>
      </c>
      <c r="W28" s="19">
        <f t="shared" si="3"/>
        <v>2</v>
      </c>
      <c r="X28" s="19">
        <f t="shared" si="3"/>
        <v>2</v>
      </c>
      <c r="Y28" s="19">
        <f t="shared" si="3"/>
        <v>2</v>
      </c>
      <c r="Z28" s="19">
        <f t="shared" si="3"/>
        <v>0</v>
      </c>
      <c r="AA28" s="19">
        <f t="shared" si="3"/>
        <v>0</v>
      </c>
      <c r="AB28" s="19">
        <f t="shared" si="3"/>
        <v>0</v>
      </c>
      <c r="AC28" s="19">
        <f t="shared" si="3"/>
        <v>0</v>
      </c>
      <c r="AD28" s="19">
        <f t="shared" si="3"/>
        <v>0</v>
      </c>
      <c r="AE28" s="19">
        <f t="shared" si="3"/>
        <v>0</v>
      </c>
      <c r="AF28" s="19">
        <f t="shared" si="3"/>
        <v>0</v>
      </c>
      <c r="AG28" s="19">
        <f t="shared" si="3"/>
        <v>0</v>
      </c>
      <c r="AH28" s="4"/>
      <c r="AI28" s="5"/>
      <c r="AJ28" s="99"/>
    </row>
    <row r="29" spans="1:36" ht="18.95" customHeight="1" thickBot="1" x14ac:dyDescent="0.3">
      <c r="A29" s="90"/>
      <c r="B29" s="91"/>
      <c r="C29" s="11">
        <f t="shared" si="1"/>
        <v>26</v>
      </c>
      <c r="D29" s="19">
        <f>D5</f>
        <v>2</v>
      </c>
      <c r="E29" s="19">
        <f t="shared" ref="E29:AG29" si="4">E5</f>
        <v>0</v>
      </c>
      <c r="F29" s="19">
        <f t="shared" si="4"/>
        <v>2</v>
      </c>
      <c r="G29" s="19">
        <f t="shared" si="4"/>
        <v>1</v>
      </c>
      <c r="H29" s="19">
        <f t="shared" si="4"/>
        <v>1</v>
      </c>
      <c r="I29" s="19">
        <f t="shared" si="4"/>
        <v>2</v>
      </c>
      <c r="J29" s="19">
        <f t="shared" si="4"/>
        <v>1</v>
      </c>
      <c r="K29" s="19">
        <f t="shared" si="4"/>
        <v>2</v>
      </c>
      <c r="L29" s="19">
        <f t="shared" si="4"/>
        <v>1</v>
      </c>
      <c r="M29" s="19">
        <f t="shared" si="4"/>
        <v>1</v>
      </c>
      <c r="N29" s="19">
        <f t="shared" si="4"/>
        <v>2</v>
      </c>
      <c r="O29" s="19">
        <f t="shared" si="4"/>
        <v>2</v>
      </c>
      <c r="P29" s="19">
        <f t="shared" si="4"/>
        <v>0</v>
      </c>
      <c r="Q29" s="19">
        <f t="shared" si="4"/>
        <v>1</v>
      </c>
      <c r="R29" s="19">
        <f t="shared" si="4"/>
        <v>2</v>
      </c>
      <c r="S29" s="19">
        <f t="shared" si="4"/>
        <v>2</v>
      </c>
      <c r="T29" s="19">
        <f t="shared" si="4"/>
        <v>1</v>
      </c>
      <c r="U29" s="19">
        <f t="shared" si="4"/>
        <v>1</v>
      </c>
      <c r="V29" s="19">
        <f t="shared" si="4"/>
        <v>0</v>
      </c>
      <c r="W29" s="19">
        <f t="shared" si="4"/>
        <v>2</v>
      </c>
      <c r="X29" s="19">
        <f t="shared" si="4"/>
        <v>2</v>
      </c>
      <c r="Y29" s="19">
        <f t="shared" si="4"/>
        <v>1</v>
      </c>
      <c r="Z29" s="19">
        <f t="shared" si="4"/>
        <v>0</v>
      </c>
      <c r="AA29" s="19">
        <f t="shared" si="4"/>
        <v>0</v>
      </c>
      <c r="AB29" s="19">
        <f t="shared" si="4"/>
        <v>0</v>
      </c>
      <c r="AC29" s="19">
        <f t="shared" si="4"/>
        <v>0</v>
      </c>
      <c r="AD29" s="19">
        <f t="shared" si="4"/>
        <v>0</v>
      </c>
      <c r="AE29" s="19">
        <f t="shared" si="4"/>
        <v>0</v>
      </c>
      <c r="AF29" s="19">
        <f t="shared" si="4"/>
        <v>0</v>
      </c>
      <c r="AG29" s="19">
        <f t="shared" si="4"/>
        <v>0</v>
      </c>
      <c r="AH29" s="6"/>
      <c r="AI29" s="7"/>
      <c r="AJ29" s="100"/>
    </row>
    <row r="30" spans="1:36" ht="18.95" customHeight="1" thickBot="1" x14ac:dyDescent="0.3">
      <c r="A30" s="86" t="s">
        <v>43</v>
      </c>
      <c r="B30" s="87"/>
      <c r="C30" s="11">
        <f t="shared" si="1"/>
        <v>27</v>
      </c>
      <c r="D30" s="14">
        <f>D11</f>
        <v>2</v>
      </c>
      <c r="E30" s="14">
        <f t="shared" ref="E30:AG30" si="5">E11</f>
        <v>2</v>
      </c>
      <c r="F30" s="14">
        <f t="shared" si="5"/>
        <v>2</v>
      </c>
      <c r="G30" s="14">
        <f t="shared" si="5"/>
        <v>2</v>
      </c>
      <c r="H30" s="14">
        <f t="shared" si="5"/>
        <v>2</v>
      </c>
      <c r="I30" s="14">
        <f t="shared" si="5"/>
        <v>2</v>
      </c>
      <c r="J30" s="14">
        <f t="shared" si="5"/>
        <v>2</v>
      </c>
      <c r="K30" s="14">
        <f t="shared" si="5"/>
        <v>2</v>
      </c>
      <c r="L30" s="14">
        <f t="shared" si="5"/>
        <v>1</v>
      </c>
      <c r="M30" s="14">
        <f t="shared" si="5"/>
        <v>1</v>
      </c>
      <c r="N30" s="14">
        <f t="shared" si="5"/>
        <v>2</v>
      </c>
      <c r="O30" s="14">
        <f t="shared" si="5"/>
        <v>2</v>
      </c>
      <c r="P30" s="14">
        <f t="shared" si="5"/>
        <v>1</v>
      </c>
      <c r="Q30" s="14">
        <f t="shared" si="5"/>
        <v>2</v>
      </c>
      <c r="R30" s="14">
        <f t="shared" si="5"/>
        <v>2</v>
      </c>
      <c r="S30" s="14">
        <f t="shared" si="5"/>
        <v>1</v>
      </c>
      <c r="T30" s="14">
        <f t="shared" si="5"/>
        <v>1</v>
      </c>
      <c r="U30" s="14">
        <f t="shared" si="5"/>
        <v>2</v>
      </c>
      <c r="V30" s="14">
        <f t="shared" si="5"/>
        <v>1</v>
      </c>
      <c r="W30" s="14">
        <f t="shared" si="5"/>
        <v>2</v>
      </c>
      <c r="X30" s="14">
        <f t="shared" si="5"/>
        <v>2</v>
      </c>
      <c r="Y30" s="14">
        <f t="shared" si="5"/>
        <v>2</v>
      </c>
      <c r="Z30" s="14">
        <f t="shared" si="5"/>
        <v>0</v>
      </c>
      <c r="AA30" s="14">
        <f t="shared" si="5"/>
        <v>0</v>
      </c>
      <c r="AB30" s="14">
        <f t="shared" si="5"/>
        <v>0</v>
      </c>
      <c r="AC30" s="14">
        <f t="shared" si="5"/>
        <v>0</v>
      </c>
      <c r="AD30" s="14">
        <f t="shared" si="5"/>
        <v>0</v>
      </c>
      <c r="AE30" s="14">
        <f t="shared" si="5"/>
        <v>0</v>
      </c>
      <c r="AF30" s="14">
        <f t="shared" si="5"/>
        <v>0</v>
      </c>
      <c r="AG30" s="14">
        <f t="shared" si="5"/>
        <v>0</v>
      </c>
      <c r="AH30" s="2" t="e">
        <f>SUM(D30:AG36)/COUNTA(D2:AG2)/7</f>
        <v>#DIV/0!</v>
      </c>
      <c r="AI30" s="3" t="e">
        <f>AH30*50</f>
        <v>#DIV/0!</v>
      </c>
      <c r="AJ30" s="98" t="e">
        <f>IF(AI30&gt;95,"требуется пересмотр образовательных задач на предмет соответствия возможностям детей",IF(OR(AI30=75,AND(AI30&gt;75,AI30&lt;95)),"условия соответствуют образовательным задачам",IF(OR(AI30=50,AND(AI30&lt;75,AI30&gt;50)),"требуется оптимизация условий, созданных в ДОО","требуется коррекция условий, созданных в ДОО")))</f>
        <v>#DIV/0!</v>
      </c>
    </row>
    <row r="31" spans="1:36" ht="18.95" customHeight="1" thickBot="1" x14ac:dyDescent="0.3">
      <c r="A31" s="88"/>
      <c r="B31" s="89"/>
      <c r="C31" s="45">
        <f t="shared" si="1"/>
        <v>28</v>
      </c>
      <c r="D31" s="50">
        <v>2</v>
      </c>
      <c r="E31" s="51">
        <v>1</v>
      </c>
      <c r="F31" s="51">
        <v>2</v>
      </c>
      <c r="G31" s="51">
        <v>1</v>
      </c>
      <c r="H31" s="51">
        <v>1</v>
      </c>
      <c r="I31" s="51">
        <v>2</v>
      </c>
      <c r="J31" s="51">
        <v>1</v>
      </c>
      <c r="K31" s="51">
        <v>1</v>
      </c>
      <c r="L31" s="51">
        <v>1</v>
      </c>
      <c r="M31" s="51">
        <v>1</v>
      </c>
      <c r="N31" s="51">
        <v>2</v>
      </c>
      <c r="O31" s="51">
        <v>2</v>
      </c>
      <c r="P31" s="51">
        <v>1</v>
      </c>
      <c r="Q31" s="51">
        <v>2</v>
      </c>
      <c r="R31" s="51">
        <v>2</v>
      </c>
      <c r="S31" s="51">
        <v>1</v>
      </c>
      <c r="T31" s="51">
        <v>1</v>
      </c>
      <c r="U31" s="51">
        <v>2</v>
      </c>
      <c r="V31" s="51">
        <v>1</v>
      </c>
      <c r="W31" s="51">
        <v>2</v>
      </c>
      <c r="X31" s="51">
        <v>2</v>
      </c>
      <c r="Y31" s="51">
        <v>2</v>
      </c>
      <c r="Z31" s="51"/>
      <c r="AA31" s="51"/>
      <c r="AB31" s="51"/>
      <c r="AC31" s="51"/>
      <c r="AD31" s="51"/>
      <c r="AE31" s="51"/>
      <c r="AF31" s="51"/>
      <c r="AG31" s="52"/>
      <c r="AH31" s="4"/>
      <c r="AI31" s="5"/>
      <c r="AJ31" s="99"/>
    </row>
    <row r="32" spans="1:36" ht="18.95" customHeight="1" thickBot="1" x14ac:dyDescent="0.3">
      <c r="A32" s="88"/>
      <c r="B32" s="89"/>
      <c r="C32" s="45">
        <f t="shared" si="1"/>
        <v>29</v>
      </c>
      <c r="D32" s="50">
        <v>2</v>
      </c>
      <c r="E32" s="51">
        <v>0</v>
      </c>
      <c r="F32" s="51">
        <v>2</v>
      </c>
      <c r="G32" s="51">
        <v>1</v>
      </c>
      <c r="H32" s="51">
        <v>1</v>
      </c>
      <c r="I32" s="51">
        <v>2</v>
      </c>
      <c r="J32" s="51">
        <v>1</v>
      </c>
      <c r="K32" s="51">
        <v>1</v>
      </c>
      <c r="L32" s="51">
        <v>1</v>
      </c>
      <c r="M32" s="51">
        <v>1</v>
      </c>
      <c r="N32" s="51">
        <v>2</v>
      </c>
      <c r="O32" s="51">
        <v>2</v>
      </c>
      <c r="P32" s="51">
        <v>1</v>
      </c>
      <c r="Q32" s="51">
        <v>2</v>
      </c>
      <c r="R32" s="51">
        <v>2</v>
      </c>
      <c r="S32" s="51">
        <v>1</v>
      </c>
      <c r="T32" s="51">
        <v>1</v>
      </c>
      <c r="U32" s="51">
        <v>1</v>
      </c>
      <c r="V32" s="51">
        <v>1</v>
      </c>
      <c r="W32" s="51">
        <v>2</v>
      </c>
      <c r="X32" s="51">
        <v>2</v>
      </c>
      <c r="Y32" s="51">
        <v>1</v>
      </c>
      <c r="Z32" s="51"/>
      <c r="AA32" s="51"/>
      <c r="AB32" s="51"/>
      <c r="AC32" s="51"/>
      <c r="AD32" s="51"/>
      <c r="AE32" s="51"/>
      <c r="AF32" s="51"/>
      <c r="AG32" s="52"/>
      <c r="AH32" s="4"/>
      <c r="AI32" s="5"/>
      <c r="AJ32" s="99"/>
    </row>
    <row r="33" spans="1:36" ht="18.95" customHeight="1" thickBot="1" x14ac:dyDescent="0.3">
      <c r="A33" s="88"/>
      <c r="B33" s="89"/>
      <c r="C33" s="18">
        <f t="shared" si="1"/>
        <v>30</v>
      </c>
      <c r="D33" s="19">
        <f>D16</f>
        <v>2</v>
      </c>
      <c r="E33" s="19">
        <f t="shared" ref="E33:AG33" si="6">E16</f>
        <v>2</v>
      </c>
      <c r="F33" s="19">
        <f t="shared" si="6"/>
        <v>2</v>
      </c>
      <c r="G33" s="19">
        <f t="shared" si="6"/>
        <v>1</v>
      </c>
      <c r="H33" s="19">
        <f t="shared" si="6"/>
        <v>2</v>
      </c>
      <c r="I33" s="19">
        <f t="shared" si="6"/>
        <v>2</v>
      </c>
      <c r="J33" s="19">
        <f t="shared" si="6"/>
        <v>2</v>
      </c>
      <c r="K33" s="19">
        <f t="shared" si="6"/>
        <v>2</v>
      </c>
      <c r="L33" s="19">
        <f t="shared" si="6"/>
        <v>2</v>
      </c>
      <c r="M33" s="19">
        <f t="shared" si="6"/>
        <v>2</v>
      </c>
      <c r="N33" s="19">
        <f t="shared" si="6"/>
        <v>2</v>
      </c>
      <c r="O33" s="19">
        <f t="shared" si="6"/>
        <v>2</v>
      </c>
      <c r="P33" s="19">
        <f t="shared" si="6"/>
        <v>1</v>
      </c>
      <c r="Q33" s="19">
        <f t="shared" si="6"/>
        <v>2</v>
      </c>
      <c r="R33" s="19">
        <f t="shared" si="6"/>
        <v>2</v>
      </c>
      <c r="S33" s="19">
        <f t="shared" si="6"/>
        <v>1</v>
      </c>
      <c r="T33" s="19">
        <f t="shared" si="6"/>
        <v>2</v>
      </c>
      <c r="U33" s="19">
        <f t="shared" si="6"/>
        <v>1</v>
      </c>
      <c r="V33" s="19">
        <f t="shared" si="6"/>
        <v>2</v>
      </c>
      <c r="W33" s="19">
        <f t="shared" si="6"/>
        <v>1</v>
      </c>
      <c r="X33" s="19">
        <f t="shared" si="6"/>
        <v>2</v>
      </c>
      <c r="Y33" s="19">
        <f t="shared" si="6"/>
        <v>2</v>
      </c>
      <c r="Z33" s="19">
        <f t="shared" si="6"/>
        <v>0</v>
      </c>
      <c r="AA33" s="19">
        <f t="shared" si="6"/>
        <v>0</v>
      </c>
      <c r="AB33" s="19">
        <f t="shared" si="6"/>
        <v>0</v>
      </c>
      <c r="AC33" s="19">
        <f t="shared" si="6"/>
        <v>0</v>
      </c>
      <c r="AD33" s="19">
        <f t="shared" si="6"/>
        <v>0</v>
      </c>
      <c r="AE33" s="19">
        <f t="shared" si="6"/>
        <v>0</v>
      </c>
      <c r="AF33" s="19">
        <f t="shared" si="6"/>
        <v>0</v>
      </c>
      <c r="AG33" s="19">
        <f t="shared" si="6"/>
        <v>0</v>
      </c>
      <c r="AH33" s="4"/>
      <c r="AI33" s="5"/>
      <c r="AJ33" s="99"/>
    </row>
    <row r="34" spans="1:36" ht="18.95" customHeight="1" thickBot="1" x14ac:dyDescent="0.3">
      <c r="A34" s="88"/>
      <c r="B34" s="89"/>
      <c r="C34" s="18">
        <f t="shared" si="1"/>
        <v>31</v>
      </c>
      <c r="D34" s="19">
        <f>D17</f>
        <v>2</v>
      </c>
      <c r="E34" s="19">
        <f t="shared" ref="E34:AG34" si="7">E17</f>
        <v>1</v>
      </c>
      <c r="F34" s="19">
        <f t="shared" si="7"/>
        <v>2</v>
      </c>
      <c r="G34" s="19">
        <f t="shared" si="7"/>
        <v>2</v>
      </c>
      <c r="H34" s="19">
        <f t="shared" si="7"/>
        <v>2</v>
      </c>
      <c r="I34" s="19">
        <f t="shared" si="7"/>
        <v>2</v>
      </c>
      <c r="J34" s="19">
        <f t="shared" si="7"/>
        <v>2</v>
      </c>
      <c r="K34" s="19">
        <f t="shared" si="7"/>
        <v>2</v>
      </c>
      <c r="L34" s="19">
        <f t="shared" si="7"/>
        <v>1</v>
      </c>
      <c r="M34" s="19">
        <f t="shared" si="7"/>
        <v>2</v>
      </c>
      <c r="N34" s="19">
        <f t="shared" si="7"/>
        <v>2</v>
      </c>
      <c r="O34" s="19">
        <f t="shared" si="7"/>
        <v>2</v>
      </c>
      <c r="P34" s="19">
        <f t="shared" si="7"/>
        <v>2</v>
      </c>
      <c r="Q34" s="19">
        <f t="shared" si="7"/>
        <v>2</v>
      </c>
      <c r="R34" s="19">
        <f t="shared" si="7"/>
        <v>2</v>
      </c>
      <c r="S34" s="19">
        <f t="shared" si="7"/>
        <v>1</v>
      </c>
      <c r="T34" s="19">
        <f t="shared" si="7"/>
        <v>1</v>
      </c>
      <c r="U34" s="19">
        <f t="shared" si="7"/>
        <v>2</v>
      </c>
      <c r="V34" s="19">
        <f t="shared" si="7"/>
        <v>2</v>
      </c>
      <c r="W34" s="19">
        <f t="shared" si="7"/>
        <v>2</v>
      </c>
      <c r="X34" s="19">
        <f t="shared" si="7"/>
        <v>2</v>
      </c>
      <c r="Y34" s="19">
        <f t="shared" si="7"/>
        <v>1</v>
      </c>
      <c r="Z34" s="19">
        <f t="shared" si="7"/>
        <v>0</v>
      </c>
      <c r="AA34" s="19">
        <f t="shared" si="7"/>
        <v>0</v>
      </c>
      <c r="AB34" s="19">
        <f t="shared" si="7"/>
        <v>0</v>
      </c>
      <c r="AC34" s="19">
        <f t="shared" si="7"/>
        <v>0</v>
      </c>
      <c r="AD34" s="19">
        <f t="shared" si="7"/>
        <v>0</v>
      </c>
      <c r="AE34" s="19">
        <f t="shared" si="7"/>
        <v>0</v>
      </c>
      <c r="AF34" s="19">
        <f t="shared" si="7"/>
        <v>0</v>
      </c>
      <c r="AG34" s="19">
        <f t="shared" si="7"/>
        <v>0</v>
      </c>
      <c r="AH34" s="4"/>
      <c r="AI34" s="5"/>
      <c r="AJ34" s="99"/>
    </row>
    <row r="35" spans="1:36" ht="18.95" customHeight="1" thickBot="1" x14ac:dyDescent="0.3">
      <c r="A35" s="88"/>
      <c r="B35" s="89"/>
      <c r="C35" s="18">
        <f t="shared" si="1"/>
        <v>32</v>
      </c>
      <c r="D35" s="19">
        <f>D9</f>
        <v>2</v>
      </c>
      <c r="E35" s="19">
        <f t="shared" ref="E35:AG35" si="8">E9</f>
        <v>0</v>
      </c>
      <c r="F35" s="19">
        <f t="shared" si="8"/>
        <v>2</v>
      </c>
      <c r="G35" s="19">
        <f t="shared" si="8"/>
        <v>1</v>
      </c>
      <c r="H35" s="19">
        <f t="shared" si="8"/>
        <v>2</v>
      </c>
      <c r="I35" s="19">
        <f t="shared" si="8"/>
        <v>2</v>
      </c>
      <c r="J35" s="19">
        <f t="shared" si="8"/>
        <v>2</v>
      </c>
      <c r="K35" s="19">
        <f t="shared" si="8"/>
        <v>2</v>
      </c>
      <c r="L35" s="19">
        <f t="shared" si="8"/>
        <v>1</v>
      </c>
      <c r="M35" s="19">
        <f t="shared" si="8"/>
        <v>1</v>
      </c>
      <c r="N35" s="19">
        <f t="shared" si="8"/>
        <v>2</v>
      </c>
      <c r="O35" s="19">
        <f t="shared" si="8"/>
        <v>2</v>
      </c>
      <c r="P35" s="19">
        <f t="shared" si="8"/>
        <v>1</v>
      </c>
      <c r="Q35" s="19">
        <f t="shared" si="8"/>
        <v>1</v>
      </c>
      <c r="R35" s="19">
        <f t="shared" si="8"/>
        <v>2</v>
      </c>
      <c r="S35" s="19">
        <f t="shared" si="8"/>
        <v>2</v>
      </c>
      <c r="T35" s="19">
        <f t="shared" si="8"/>
        <v>2</v>
      </c>
      <c r="U35" s="19">
        <f t="shared" si="8"/>
        <v>2</v>
      </c>
      <c r="V35" s="19">
        <f t="shared" si="8"/>
        <v>2</v>
      </c>
      <c r="W35" s="19">
        <f t="shared" si="8"/>
        <v>1</v>
      </c>
      <c r="X35" s="19">
        <f t="shared" si="8"/>
        <v>2</v>
      </c>
      <c r="Y35" s="19">
        <f t="shared" si="8"/>
        <v>2</v>
      </c>
      <c r="Z35" s="19">
        <f t="shared" si="8"/>
        <v>0</v>
      </c>
      <c r="AA35" s="19">
        <f t="shared" si="8"/>
        <v>0</v>
      </c>
      <c r="AB35" s="19">
        <f t="shared" si="8"/>
        <v>0</v>
      </c>
      <c r="AC35" s="19">
        <f t="shared" si="8"/>
        <v>0</v>
      </c>
      <c r="AD35" s="19">
        <f t="shared" si="8"/>
        <v>0</v>
      </c>
      <c r="AE35" s="19">
        <f t="shared" si="8"/>
        <v>0</v>
      </c>
      <c r="AF35" s="19">
        <f t="shared" si="8"/>
        <v>0</v>
      </c>
      <c r="AG35" s="19">
        <f t="shared" si="8"/>
        <v>0</v>
      </c>
      <c r="AH35" s="4"/>
      <c r="AI35" s="5"/>
      <c r="AJ35" s="99"/>
    </row>
    <row r="36" spans="1:36" ht="18.95" customHeight="1" thickBot="1" x14ac:dyDescent="0.3">
      <c r="A36" s="90"/>
      <c r="B36" s="91"/>
      <c r="C36" s="18">
        <f t="shared" si="1"/>
        <v>33</v>
      </c>
      <c r="D36" s="20">
        <f>D26</f>
        <v>2</v>
      </c>
      <c r="E36" s="20">
        <f t="shared" ref="E36:AG36" si="9">E26</f>
        <v>2</v>
      </c>
      <c r="F36" s="20">
        <f t="shared" si="9"/>
        <v>2</v>
      </c>
      <c r="G36" s="20">
        <f t="shared" si="9"/>
        <v>1</v>
      </c>
      <c r="H36" s="20">
        <f t="shared" si="9"/>
        <v>1</v>
      </c>
      <c r="I36" s="20">
        <f t="shared" si="9"/>
        <v>1</v>
      </c>
      <c r="J36" s="20">
        <f t="shared" si="9"/>
        <v>1</v>
      </c>
      <c r="K36" s="20">
        <f t="shared" si="9"/>
        <v>1</v>
      </c>
      <c r="L36" s="20">
        <f t="shared" si="9"/>
        <v>2</v>
      </c>
      <c r="M36" s="20">
        <f t="shared" si="9"/>
        <v>2</v>
      </c>
      <c r="N36" s="20">
        <f t="shared" si="9"/>
        <v>2</v>
      </c>
      <c r="O36" s="20">
        <f t="shared" si="9"/>
        <v>2</v>
      </c>
      <c r="P36" s="20">
        <f t="shared" si="9"/>
        <v>2</v>
      </c>
      <c r="Q36" s="20">
        <f t="shared" si="9"/>
        <v>2</v>
      </c>
      <c r="R36" s="20">
        <f t="shared" si="9"/>
        <v>2</v>
      </c>
      <c r="S36" s="20">
        <f t="shared" si="9"/>
        <v>2</v>
      </c>
      <c r="T36" s="20">
        <f t="shared" si="9"/>
        <v>2</v>
      </c>
      <c r="U36" s="20">
        <f t="shared" si="9"/>
        <v>2</v>
      </c>
      <c r="V36" s="20">
        <f t="shared" si="9"/>
        <v>2</v>
      </c>
      <c r="W36" s="20">
        <f t="shared" si="9"/>
        <v>2</v>
      </c>
      <c r="X36" s="20">
        <f t="shared" si="9"/>
        <v>2</v>
      </c>
      <c r="Y36" s="20">
        <f t="shared" si="9"/>
        <v>1</v>
      </c>
      <c r="Z36" s="20">
        <f t="shared" si="9"/>
        <v>0</v>
      </c>
      <c r="AA36" s="20">
        <f t="shared" si="9"/>
        <v>0</v>
      </c>
      <c r="AB36" s="20">
        <f t="shared" si="9"/>
        <v>0</v>
      </c>
      <c r="AC36" s="20">
        <f t="shared" si="9"/>
        <v>0</v>
      </c>
      <c r="AD36" s="20">
        <f t="shared" si="9"/>
        <v>0</v>
      </c>
      <c r="AE36" s="20">
        <f t="shared" si="9"/>
        <v>0</v>
      </c>
      <c r="AF36" s="20">
        <f t="shared" si="9"/>
        <v>0</v>
      </c>
      <c r="AG36" s="20">
        <f t="shared" si="9"/>
        <v>0</v>
      </c>
      <c r="AH36" s="6"/>
      <c r="AI36" s="7"/>
      <c r="AJ36" s="100"/>
    </row>
    <row r="37" spans="1:36" ht="18.95" customHeight="1" thickBot="1" x14ac:dyDescent="0.3">
      <c r="A37" s="86" t="s">
        <v>39</v>
      </c>
      <c r="B37" s="87"/>
      <c r="C37" s="18">
        <f t="shared" si="1"/>
        <v>34</v>
      </c>
      <c r="D37" s="14">
        <f>D26</f>
        <v>2</v>
      </c>
      <c r="E37" s="14">
        <f t="shared" ref="E37:AG37" si="10">E26</f>
        <v>2</v>
      </c>
      <c r="F37" s="14">
        <f t="shared" si="10"/>
        <v>2</v>
      </c>
      <c r="G37" s="14">
        <f t="shared" si="10"/>
        <v>1</v>
      </c>
      <c r="H37" s="14">
        <f t="shared" si="10"/>
        <v>1</v>
      </c>
      <c r="I37" s="14">
        <f t="shared" si="10"/>
        <v>1</v>
      </c>
      <c r="J37" s="14">
        <f t="shared" si="10"/>
        <v>1</v>
      </c>
      <c r="K37" s="14">
        <f t="shared" si="10"/>
        <v>1</v>
      </c>
      <c r="L37" s="14">
        <f t="shared" si="10"/>
        <v>2</v>
      </c>
      <c r="M37" s="14">
        <f t="shared" si="10"/>
        <v>2</v>
      </c>
      <c r="N37" s="14">
        <f t="shared" si="10"/>
        <v>2</v>
      </c>
      <c r="O37" s="14">
        <f t="shared" si="10"/>
        <v>2</v>
      </c>
      <c r="P37" s="14">
        <f t="shared" si="10"/>
        <v>2</v>
      </c>
      <c r="Q37" s="14">
        <f t="shared" si="10"/>
        <v>2</v>
      </c>
      <c r="R37" s="14">
        <f t="shared" si="10"/>
        <v>2</v>
      </c>
      <c r="S37" s="14">
        <f t="shared" si="10"/>
        <v>2</v>
      </c>
      <c r="T37" s="14">
        <f t="shared" si="10"/>
        <v>2</v>
      </c>
      <c r="U37" s="14">
        <f t="shared" si="10"/>
        <v>2</v>
      </c>
      <c r="V37" s="14">
        <f t="shared" si="10"/>
        <v>2</v>
      </c>
      <c r="W37" s="14">
        <f t="shared" si="10"/>
        <v>2</v>
      </c>
      <c r="X37" s="14">
        <f t="shared" si="10"/>
        <v>2</v>
      </c>
      <c r="Y37" s="14">
        <f t="shared" si="10"/>
        <v>1</v>
      </c>
      <c r="Z37" s="14">
        <f t="shared" si="10"/>
        <v>0</v>
      </c>
      <c r="AA37" s="14">
        <f t="shared" si="10"/>
        <v>0</v>
      </c>
      <c r="AB37" s="14">
        <f t="shared" si="10"/>
        <v>0</v>
      </c>
      <c r="AC37" s="14">
        <f t="shared" si="10"/>
        <v>0</v>
      </c>
      <c r="AD37" s="14">
        <f t="shared" si="10"/>
        <v>0</v>
      </c>
      <c r="AE37" s="14">
        <f t="shared" si="10"/>
        <v>0</v>
      </c>
      <c r="AF37" s="14">
        <f t="shared" si="10"/>
        <v>0</v>
      </c>
      <c r="AG37" s="14">
        <f t="shared" si="10"/>
        <v>0</v>
      </c>
      <c r="AH37" s="2" t="e">
        <f>SUM(D37:AG42)/COUNTA(D2:AG2)/6</f>
        <v>#DIV/0!</v>
      </c>
      <c r="AI37" s="3" t="e">
        <f>AH37*50</f>
        <v>#DIV/0!</v>
      </c>
      <c r="AJ37" s="98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8.95" customHeight="1" thickBot="1" x14ac:dyDescent="0.3">
      <c r="A38" s="88"/>
      <c r="B38" s="89"/>
      <c r="C38" s="18">
        <f t="shared" si="1"/>
        <v>35</v>
      </c>
      <c r="D38" s="19">
        <f>D25</f>
        <v>1</v>
      </c>
      <c r="E38" s="19">
        <f t="shared" ref="E38:AG38" si="11">E25</f>
        <v>0</v>
      </c>
      <c r="F38" s="19">
        <f t="shared" si="11"/>
        <v>2</v>
      </c>
      <c r="G38" s="19">
        <f t="shared" si="11"/>
        <v>2</v>
      </c>
      <c r="H38" s="19">
        <f t="shared" si="11"/>
        <v>2</v>
      </c>
      <c r="I38" s="19">
        <f t="shared" si="11"/>
        <v>2</v>
      </c>
      <c r="J38" s="19">
        <f t="shared" si="11"/>
        <v>1</v>
      </c>
      <c r="K38" s="19">
        <f t="shared" si="11"/>
        <v>2</v>
      </c>
      <c r="L38" s="19">
        <f t="shared" si="11"/>
        <v>1</v>
      </c>
      <c r="M38" s="19">
        <f t="shared" si="11"/>
        <v>2</v>
      </c>
      <c r="N38" s="19">
        <f t="shared" si="11"/>
        <v>2</v>
      </c>
      <c r="O38" s="19">
        <f t="shared" si="11"/>
        <v>2</v>
      </c>
      <c r="P38" s="19">
        <f t="shared" si="11"/>
        <v>1</v>
      </c>
      <c r="Q38" s="19">
        <f t="shared" si="11"/>
        <v>2</v>
      </c>
      <c r="R38" s="19">
        <f t="shared" si="11"/>
        <v>2</v>
      </c>
      <c r="S38" s="19">
        <f t="shared" si="11"/>
        <v>2</v>
      </c>
      <c r="T38" s="19">
        <f t="shared" si="11"/>
        <v>2</v>
      </c>
      <c r="U38" s="19">
        <f t="shared" si="11"/>
        <v>2</v>
      </c>
      <c r="V38" s="19">
        <f t="shared" si="11"/>
        <v>2</v>
      </c>
      <c r="W38" s="19">
        <f t="shared" si="11"/>
        <v>1</v>
      </c>
      <c r="X38" s="19">
        <f t="shared" si="11"/>
        <v>2</v>
      </c>
      <c r="Y38" s="19">
        <f t="shared" si="11"/>
        <v>2</v>
      </c>
      <c r="Z38" s="19">
        <f t="shared" si="11"/>
        <v>0</v>
      </c>
      <c r="AA38" s="19">
        <f t="shared" si="11"/>
        <v>0</v>
      </c>
      <c r="AB38" s="19">
        <f t="shared" si="11"/>
        <v>0</v>
      </c>
      <c r="AC38" s="19">
        <f t="shared" si="11"/>
        <v>0</v>
      </c>
      <c r="AD38" s="19">
        <f t="shared" si="11"/>
        <v>0</v>
      </c>
      <c r="AE38" s="19">
        <f t="shared" si="11"/>
        <v>0</v>
      </c>
      <c r="AF38" s="19">
        <f t="shared" si="11"/>
        <v>0</v>
      </c>
      <c r="AG38" s="19">
        <f t="shared" si="11"/>
        <v>0</v>
      </c>
      <c r="AH38" s="4"/>
      <c r="AI38" s="5"/>
      <c r="AJ38" s="99"/>
    </row>
    <row r="39" spans="1:36" ht="18.95" customHeight="1" thickBot="1" x14ac:dyDescent="0.3">
      <c r="A39" s="88"/>
      <c r="B39" s="89"/>
      <c r="C39" s="45">
        <f t="shared" si="1"/>
        <v>36</v>
      </c>
      <c r="D39" s="50">
        <v>2</v>
      </c>
      <c r="E39" s="51">
        <v>1</v>
      </c>
      <c r="F39" s="51">
        <v>2</v>
      </c>
      <c r="G39" s="51">
        <v>2</v>
      </c>
      <c r="H39" s="51">
        <v>2</v>
      </c>
      <c r="I39" s="51">
        <v>2</v>
      </c>
      <c r="J39" s="51">
        <v>2</v>
      </c>
      <c r="K39" s="51">
        <v>2</v>
      </c>
      <c r="L39" s="51">
        <v>1</v>
      </c>
      <c r="M39" s="51">
        <v>2</v>
      </c>
      <c r="N39" s="51">
        <v>2</v>
      </c>
      <c r="O39" s="51">
        <v>2</v>
      </c>
      <c r="P39" s="51">
        <v>1</v>
      </c>
      <c r="Q39" s="51">
        <v>2</v>
      </c>
      <c r="R39" s="51">
        <v>2</v>
      </c>
      <c r="S39" s="51">
        <v>2</v>
      </c>
      <c r="T39" s="51">
        <v>2</v>
      </c>
      <c r="U39" s="51">
        <v>2</v>
      </c>
      <c r="V39" s="51">
        <v>2</v>
      </c>
      <c r="W39" s="51">
        <v>2</v>
      </c>
      <c r="X39" s="51">
        <v>2</v>
      </c>
      <c r="Y39" s="51">
        <v>2</v>
      </c>
      <c r="Z39" s="51"/>
      <c r="AA39" s="51"/>
      <c r="AB39" s="51"/>
      <c r="AC39" s="51"/>
      <c r="AD39" s="51"/>
      <c r="AE39" s="51"/>
      <c r="AF39" s="51"/>
      <c r="AG39" s="52"/>
      <c r="AH39" s="4"/>
      <c r="AI39" s="5"/>
      <c r="AJ39" s="99"/>
    </row>
    <row r="40" spans="1:36" ht="18.95" customHeight="1" thickBot="1" x14ac:dyDescent="0.3">
      <c r="A40" s="88"/>
      <c r="B40" s="89"/>
      <c r="C40" s="45">
        <f t="shared" si="1"/>
        <v>37</v>
      </c>
      <c r="D40" s="53">
        <v>2</v>
      </c>
      <c r="E40" s="54">
        <v>2</v>
      </c>
      <c r="F40" s="54">
        <v>2</v>
      </c>
      <c r="G40" s="54">
        <v>2</v>
      </c>
      <c r="H40" s="54">
        <v>2</v>
      </c>
      <c r="I40" s="54">
        <v>2</v>
      </c>
      <c r="J40" s="54">
        <v>2</v>
      </c>
      <c r="K40" s="54">
        <v>2</v>
      </c>
      <c r="L40" s="54">
        <v>2</v>
      </c>
      <c r="M40" s="54">
        <v>2</v>
      </c>
      <c r="N40" s="54">
        <v>2</v>
      </c>
      <c r="O40" s="54">
        <v>2</v>
      </c>
      <c r="P40" s="54">
        <v>2</v>
      </c>
      <c r="Q40" s="54">
        <v>2</v>
      </c>
      <c r="R40" s="54">
        <v>2</v>
      </c>
      <c r="S40" s="54">
        <v>2</v>
      </c>
      <c r="T40" s="54">
        <v>2</v>
      </c>
      <c r="U40" s="54">
        <v>2</v>
      </c>
      <c r="V40" s="54">
        <v>2</v>
      </c>
      <c r="W40" s="54">
        <v>2</v>
      </c>
      <c r="X40" s="54">
        <v>2</v>
      </c>
      <c r="Y40" s="54">
        <v>2</v>
      </c>
      <c r="Z40" s="54"/>
      <c r="AA40" s="54"/>
      <c r="AB40" s="54"/>
      <c r="AC40" s="54"/>
      <c r="AD40" s="54"/>
      <c r="AE40" s="54"/>
      <c r="AF40" s="54"/>
      <c r="AG40" s="55"/>
      <c r="AH40" s="4"/>
      <c r="AI40" s="5"/>
      <c r="AJ40" s="99"/>
    </row>
    <row r="41" spans="1:36" ht="18.95" customHeight="1" thickBot="1" x14ac:dyDescent="0.3">
      <c r="A41" s="88"/>
      <c r="B41" s="89"/>
      <c r="C41" s="45">
        <f t="shared" si="1"/>
        <v>38</v>
      </c>
      <c r="D41" s="53">
        <v>2</v>
      </c>
      <c r="E41" s="54">
        <v>1</v>
      </c>
      <c r="F41" s="54">
        <v>2</v>
      </c>
      <c r="G41" s="54">
        <v>2</v>
      </c>
      <c r="H41" s="54">
        <v>2</v>
      </c>
      <c r="I41" s="54">
        <v>2</v>
      </c>
      <c r="J41" s="54">
        <v>2</v>
      </c>
      <c r="K41" s="54">
        <v>2</v>
      </c>
      <c r="L41" s="54">
        <v>1</v>
      </c>
      <c r="M41" s="54">
        <v>2</v>
      </c>
      <c r="N41" s="54">
        <v>2</v>
      </c>
      <c r="O41" s="54">
        <v>2</v>
      </c>
      <c r="P41" s="54">
        <v>2</v>
      </c>
      <c r="Q41" s="54">
        <v>2</v>
      </c>
      <c r="R41" s="54">
        <v>2</v>
      </c>
      <c r="S41" s="54">
        <v>2</v>
      </c>
      <c r="T41" s="54">
        <v>2</v>
      </c>
      <c r="U41" s="54">
        <v>2</v>
      </c>
      <c r="V41" s="54">
        <v>1</v>
      </c>
      <c r="W41" s="54">
        <v>2</v>
      </c>
      <c r="X41" s="54">
        <v>2</v>
      </c>
      <c r="Y41" s="54">
        <v>2</v>
      </c>
      <c r="Z41" s="54"/>
      <c r="AA41" s="54"/>
      <c r="AB41" s="54"/>
      <c r="AC41" s="54"/>
      <c r="AD41" s="54"/>
      <c r="AE41" s="54"/>
      <c r="AF41" s="54"/>
      <c r="AG41" s="55"/>
      <c r="AH41" s="4"/>
      <c r="AI41" s="5"/>
      <c r="AJ41" s="99"/>
    </row>
    <row r="42" spans="1:36" ht="18.95" customHeight="1" thickBot="1" x14ac:dyDescent="0.3">
      <c r="A42" s="90"/>
      <c r="B42" s="91"/>
      <c r="C42" s="45">
        <f t="shared" si="1"/>
        <v>39</v>
      </c>
      <c r="D42" s="56">
        <v>2</v>
      </c>
      <c r="E42" s="57">
        <v>0</v>
      </c>
      <c r="F42" s="57">
        <v>2</v>
      </c>
      <c r="G42" s="57">
        <v>1</v>
      </c>
      <c r="H42" s="57">
        <v>2</v>
      </c>
      <c r="I42" s="57">
        <v>2</v>
      </c>
      <c r="J42" s="57">
        <v>2</v>
      </c>
      <c r="K42" s="57">
        <v>2</v>
      </c>
      <c r="L42" s="57">
        <v>0</v>
      </c>
      <c r="M42" s="57">
        <v>1</v>
      </c>
      <c r="N42" s="57">
        <v>2</v>
      </c>
      <c r="O42" s="57">
        <v>2</v>
      </c>
      <c r="P42" s="57">
        <v>2</v>
      </c>
      <c r="Q42" s="57">
        <v>2</v>
      </c>
      <c r="R42" s="57">
        <v>2</v>
      </c>
      <c r="S42" s="57">
        <v>2</v>
      </c>
      <c r="T42" s="57">
        <v>2</v>
      </c>
      <c r="U42" s="57">
        <v>2</v>
      </c>
      <c r="V42" s="57">
        <v>1</v>
      </c>
      <c r="W42" s="57">
        <v>2</v>
      </c>
      <c r="X42" s="57">
        <v>2</v>
      </c>
      <c r="Y42" s="57">
        <v>2</v>
      </c>
      <c r="Z42" s="57"/>
      <c r="AA42" s="57"/>
      <c r="AB42" s="57"/>
      <c r="AC42" s="57"/>
      <c r="AD42" s="57"/>
      <c r="AE42" s="57"/>
      <c r="AF42" s="57"/>
      <c r="AG42" s="58"/>
      <c r="AH42" s="6"/>
      <c r="AI42" s="7"/>
      <c r="AJ42" s="100"/>
    </row>
    <row r="43" spans="1:36" ht="18.95" customHeight="1" thickBot="1" x14ac:dyDescent="0.3">
      <c r="A43" s="86" t="s">
        <v>3</v>
      </c>
      <c r="B43" s="87"/>
      <c r="C43" s="45">
        <f t="shared" si="1"/>
        <v>40</v>
      </c>
      <c r="D43" s="50"/>
      <c r="E43" s="51"/>
      <c r="F43" s="59"/>
      <c r="G43" s="51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60"/>
      <c r="AH43" s="2" t="e">
        <f>SUM(D43:AG49)/COUNTA(D2:AG2)/7</f>
        <v>#DIV/0!</v>
      </c>
      <c r="AI43" s="3" t="e">
        <f>AH43*50</f>
        <v>#DIV/0!</v>
      </c>
      <c r="AJ43" s="99" t="e">
        <f>IF(AI43&gt;95,"требуется пересмотр образовательных задач на предмет соответствия возможностям детей",IF(OR(AI43=75,AND(AI43&gt;75,AI43&lt;95)),"условия соответствуют образовательным задачам",IF(OR(AI43=50,AND(AI43&lt;75,AI43&gt;50)),"требуется оптимизация условий, созданных в ДОО","требуется коррекция условий, созданных в ДОО")))</f>
        <v>#DIV/0!</v>
      </c>
    </row>
    <row r="44" spans="1:36" ht="18.95" customHeight="1" thickBot="1" x14ac:dyDescent="0.3">
      <c r="A44" s="88"/>
      <c r="B44" s="89"/>
      <c r="C44" s="45">
        <f t="shared" si="1"/>
        <v>41</v>
      </c>
      <c r="D44" s="50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2"/>
      <c r="AH44" s="4"/>
      <c r="AI44" s="5"/>
      <c r="AJ44" s="99"/>
    </row>
    <row r="45" spans="1:36" ht="18.95" customHeight="1" thickBot="1" x14ac:dyDescent="0.3">
      <c r="A45" s="88"/>
      <c r="B45" s="89"/>
      <c r="C45" s="18">
        <f t="shared" si="1"/>
        <v>42</v>
      </c>
      <c r="D45" s="19">
        <f>D19</f>
        <v>2</v>
      </c>
      <c r="E45" s="19">
        <f t="shared" ref="E45:AG45" si="12">E19</f>
        <v>1</v>
      </c>
      <c r="F45" s="19">
        <f t="shared" si="12"/>
        <v>2</v>
      </c>
      <c r="G45" s="19">
        <f t="shared" si="12"/>
        <v>2</v>
      </c>
      <c r="H45" s="19">
        <f t="shared" si="12"/>
        <v>2</v>
      </c>
      <c r="I45" s="19">
        <f t="shared" si="12"/>
        <v>2</v>
      </c>
      <c r="J45" s="19">
        <f t="shared" si="12"/>
        <v>2</v>
      </c>
      <c r="K45" s="19">
        <f t="shared" si="12"/>
        <v>1</v>
      </c>
      <c r="L45" s="19">
        <f t="shared" si="12"/>
        <v>1</v>
      </c>
      <c r="M45" s="19">
        <f t="shared" si="12"/>
        <v>1</v>
      </c>
      <c r="N45" s="19">
        <f t="shared" si="12"/>
        <v>2</v>
      </c>
      <c r="O45" s="19">
        <f t="shared" si="12"/>
        <v>2</v>
      </c>
      <c r="P45" s="19">
        <f t="shared" si="12"/>
        <v>1</v>
      </c>
      <c r="Q45" s="19">
        <f t="shared" si="12"/>
        <v>2</v>
      </c>
      <c r="R45" s="19">
        <f t="shared" si="12"/>
        <v>2</v>
      </c>
      <c r="S45" s="19">
        <f t="shared" si="12"/>
        <v>2</v>
      </c>
      <c r="T45" s="19">
        <f t="shared" si="12"/>
        <v>1</v>
      </c>
      <c r="U45" s="19">
        <f t="shared" si="12"/>
        <v>2</v>
      </c>
      <c r="V45" s="19">
        <f t="shared" si="12"/>
        <v>2</v>
      </c>
      <c r="W45" s="19">
        <f t="shared" si="12"/>
        <v>2</v>
      </c>
      <c r="X45" s="19">
        <f t="shared" si="12"/>
        <v>2</v>
      </c>
      <c r="Y45" s="19">
        <f t="shared" si="12"/>
        <v>2</v>
      </c>
      <c r="Z45" s="19">
        <f t="shared" si="12"/>
        <v>0</v>
      </c>
      <c r="AA45" s="19">
        <f t="shared" si="12"/>
        <v>0</v>
      </c>
      <c r="AB45" s="19">
        <f t="shared" si="12"/>
        <v>0</v>
      </c>
      <c r="AC45" s="19">
        <f t="shared" si="12"/>
        <v>0</v>
      </c>
      <c r="AD45" s="19">
        <f t="shared" si="12"/>
        <v>0</v>
      </c>
      <c r="AE45" s="19">
        <f t="shared" si="12"/>
        <v>0</v>
      </c>
      <c r="AF45" s="19">
        <f t="shared" si="12"/>
        <v>0</v>
      </c>
      <c r="AG45" s="19">
        <f t="shared" si="12"/>
        <v>0</v>
      </c>
      <c r="AH45" s="4"/>
      <c r="AI45" s="5"/>
      <c r="AJ45" s="99"/>
    </row>
    <row r="46" spans="1:36" ht="18.95" customHeight="1" thickBot="1" x14ac:dyDescent="0.3">
      <c r="A46" s="88"/>
      <c r="B46" s="89"/>
      <c r="C46" s="45">
        <f t="shared" si="1"/>
        <v>43</v>
      </c>
      <c r="D46" s="50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2"/>
      <c r="AH46" s="4"/>
      <c r="AI46" s="5"/>
      <c r="AJ46" s="99"/>
    </row>
    <row r="47" spans="1:36" ht="18.95" customHeight="1" thickBot="1" x14ac:dyDescent="0.3">
      <c r="A47" s="88"/>
      <c r="B47" s="89"/>
      <c r="C47" s="45">
        <f t="shared" si="1"/>
        <v>44</v>
      </c>
      <c r="D47" s="50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2"/>
      <c r="AH47" s="4"/>
      <c r="AI47" s="5"/>
      <c r="AJ47" s="99"/>
    </row>
    <row r="48" spans="1:36" ht="18.95" customHeight="1" thickBot="1" x14ac:dyDescent="0.3">
      <c r="A48" s="88"/>
      <c r="B48" s="89"/>
      <c r="C48" s="45">
        <f t="shared" si="1"/>
        <v>45</v>
      </c>
      <c r="D48" s="50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  <c r="AH48" s="4"/>
      <c r="AI48" s="5"/>
      <c r="AJ48" s="99"/>
    </row>
    <row r="49" spans="1:36" ht="18.95" customHeight="1" thickBot="1" x14ac:dyDescent="0.3">
      <c r="A49" s="90"/>
      <c r="B49" s="91"/>
      <c r="C49" s="11">
        <f t="shared" si="1"/>
        <v>46</v>
      </c>
      <c r="D49" s="11">
        <f>D23</f>
        <v>2</v>
      </c>
      <c r="E49" s="11">
        <f t="shared" ref="E49:AG49" si="13">E23</f>
        <v>1</v>
      </c>
      <c r="F49" s="11">
        <f t="shared" si="13"/>
        <v>2</v>
      </c>
      <c r="G49" s="11">
        <f t="shared" si="13"/>
        <v>2</v>
      </c>
      <c r="H49" s="11">
        <f t="shared" si="13"/>
        <v>2</v>
      </c>
      <c r="I49" s="11">
        <f t="shared" si="13"/>
        <v>2</v>
      </c>
      <c r="J49" s="11">
        <f t="shared" si="13"/>
        <v>2</v>
      </c>
      <c r="K49" s="11">
        <f t="shared" si="13"/>
        <v>2</v>
      </c>
      <c r="L49" s="11">
        <f t="shared" si="13"/>
        <v>1</v>
      </c>
      <c r="M49" s="11">
        <f t="shared" si="13"/>
        <v>2</v>
      </c>
      <c r="N49" s="11">
        <f t="shared" si="13"/>
        <v>2</v>
      </c>
      <c r="O49" s="11">
        <f t="shared" si="13"/>
        <v>2</v>
      </c>
      <c r="P49" s="11">
        <f t="shared" si="13"/>
        <v>1</v>
      </c>
      <c r="Q49" s="11">
        <f t="shared" si="13"/>
        <v>2</v>
      </c>
      <c r="R49" s="11">
        <f t="shared" si="13"/>
        <v>2</v>
      </c>
      <c r="S49" s="11">
        <f t="shared" si="13"/>
        <v>2</v>
      </c>
      <c r="T49" s="11">
        <f t="shared" si="13"/>
        <v>1</v>
      </c>
      <c r="U49" s="11">
        <f t="shared" si="13"/>
        <v>2</v>
      </c>
      <c r="V49" s="11">
        <f t="shared" si="13"/>
        <v>1</v>
      </c>
      <c r="W49" s="11">
        <f t="shared" si="13"/>
        <v>2</v>
      </c>
      <c r="X49" s="11">
        <f t="shared" si="13"/>
        <v>2</v>
      </c>
      <c r="Y49" s="11">
        <f t="shared" si="13"/>
        <v>1</v>
      </c>
      <c r="Z49" s="11">
        <f t="shared" si="13"/>
        <v>0</v>
      </c>
      <c r="AA49" s="11">
        <f t="shared" si="13"/>
        <v>0</v>
      </c>
      <c r="AB49" s="11">
        <f t="shared" si="13"/>
        <v>0</v>
      </c>
      <c r="AC49" s="11">
        <f t="shared" si="13"/>
        <v>0</v>
      </c>
      <c r="AD49" s="11">
        <f t="shared" si="13"/>
        <v>0</v>
      </c>
      <c r="AE49" s="11">
        <f t="shared" si="13"/>
        <v>0</v>
      </c>
      <c r="AF49" s="11">
        <f t="shared" si="13"/>
        <v>0</v>
      </c>
      <c r="AG49" s="11">
        <f t="shared" si="13"/>
        <v>0</v>
      </c>
      <c r="AH49" s="6"/>
      <c r="AI49" s="7"/>
      <c r="AJ49" s="99"/>
    </row>
    <row r="50" spans="1:36" s="23" customFormat="1" ht="60.95" customHeight="1" thickBot="1" x14ac:dyDescent="0.3">
      <c r="A50" s="112" t="s">
        <v>40</v>
      </c>
      <c r="B50" s="113"/>
      <c r="C50" s="114"/>
      <c r="D50" s="1">
        <f>(SUM(D4:D23)+SUM(D25:D27)+SUM(D31:D32)+SUM(D38:D44)+SUM(D46:D48))/34*50</f>
        <v>83.82352941176471</v>
      </c>
      <c r="E50" s="1">
        <f t="shared" ref="E50:AG50" si="14">(SUM(E4:E23)+SUM(E25:E27)+SUM(E31:E32)+SUM(E38:E44)+SUM(E46:E48))/34*50</f>
        <v>33.82352941176471</v>
      </c>
      <c r="F50" s="1">
        <f t="shared" si="14"/>
        <v>88.235294117647058</v>
      </c>
      <c r="G50" s="1">
        <f t="shared" si="14"/>
        <v>67.64705882352942</v>
      </c>
      <c r="H50" s="1">
        <f t="shared" si="14"/>
        <v>72.058823529411768</v>
      </c>
      <c r="I50" s="1">
        <f t="shared" si="14"/>
        <v>85.294117647058826</v>
      </c>
      <c r="J50" s="1">
        <f t="shared" si="14"/>
        <v>69.117647058823522</v>
      </c>
      <c r="K50" s="1">
        <f t="shared" si="14"/>
        <v>75</v>
      </c>
      <c r="L50" s="1">
        <f t="shared" si="14"/>
        <v>41.17647058823529</v>
      </c>
      <c r="M50" s="1">
        <f t="shared" si="14"/>
        <v>64.705882352941174</v>
      </c>
      <c r="N50" s="1">
        <f t="shared" si="14"/>
        <v>88.235294117647058</v>
      </c>
      <c r="O50" s="1">
        <f t="shared" si="14"/>
        <v>88.235294117647058</v>
      </c>
      <c r="P50" s="1">
        <f t="shared" si="14"/>
        <v>48.529411764705884</v>
      </c>
      <c r="Q50" s="1">
        <f t="shared" si="14"/>
        <v>77.941176470588232</v>
      </c>
      <c r="R50" s="1">
        <f t="shared" si="14"/>
        <v>88.235294117647058</v>
      </c>
      <c r="S50" s="1">
        <f t="shared" si="14"/>
        <v>69.117647058823522</v>
      </c>
      <c r="T50" s="1">
        <f t="shared" si="14"/>
        <v>72.058823529411768</v>
      </c>
      <c r="U50" s="1">
        <f t="shared" si="14"/>
        <v>83.82352941176471</v>
      </c>
      <c r="V50" s="1">
        <f t="shared" si="14"/>
        <v>58.82352941176471</v>
      </c>
      <c r="W50" s="1">
        <f t="shared" si="14"/>
        <v>80.882352941176478</v>
      </c>
      <c r="X50" s="1">
        <f t="shared" si="14"/>
        <v>88.235294117647058</v>
      </c>
      <c r="Y50" s="1">
        <f t="shared" si="14"/>
        <v>73.529411764705884</v>
      </c>
      <c r="Z50" s="1">
        <f t="shared" si="14"/>
        <v>0</v>
      </c>
      <c r="AA50" s="1">
        <f t="shared" si="14"/>
        <v>0</v>
      </c>
      <c r="AB50" s="1">
        <f t="shared" si="14"/>
        <v>0</v>
      </c>
      <c r="AC50" s="1">
        <f t="shared" si="14"/>
        <v>0</v>
      </c>
      <c r="AD50" s="1">
        <f t="shared" si="14"/>
        <v>0</v>
      </c>
      <c r="AE50" s="1">
        <f t="shared" si="14"/>
        <v>0</v>
      </c>
      <c r="AF50" s="1">
        <f t="shared" si="14"/>
        <v>0</v>
      </c>
      <c r="AG50" s="1">
        <f t="shared" si="14"/>
        <v>0</v>
      </c>
      <c r="AH50" s="24" t="e">
        <f>SUM(D4:AG49)/COUNTA(D2:AG2)/46</f>
        <v>#DIV/0!</v>
      </c>
      <c r="AI50" s="3" t="e">
        <f>AH50*50</f>
        <v>#DIV/0!</v>
      </c>
      <c r="AJ50" s="115" t="e">
        <f>IF(AI50&gt;95,"требуется пересмотр образовательных задач на предмет соответствия возможностям детей",IF(OR(AI50=75,AND(AI50&gt;75,AI50&lt;95)),"условия соответствуют образовательным задачам",IF(OR(AI50=50,AND(AI50&lt;75,AI50&gt;50)),"требуется оптимизация условий, созданных в ДОО","требуется коррекция условий, созданных в ДОО")))</f>
        <v>#DIV/0!</v>
      </c>
    </row>
    <row r="51" spans="1:36" s="23" customFormat="1" ht="258" customHeight="1" thickBot="1" x14ac:dyDescent="0.3">
      <c r="A51" s="117" t="s">
        <v>37</v>
      </c>
      <c r="B51" s="118"/>
      <c r="C51" s="119"/>
      <c r="D51" s="85">
        <f>IF(COUNTA(D2)=0,0,IF(D50&gt;95,"высокий темп развития",IF(OR(D50=75,AND(D50&gt;75,D50&lt;95)),"успешное развитие",IF(OR(D50=50,AND(D50&lt;75,D50&gt;50)),"норма развития",IF(OR(D50=30,AND(D50&lt;59,D50&gt;30)),"разраб.инд.образ.маршрута и/или психол.диагн.","рекомендуется комплексное психол.обследование")))))</f>
        <v>0</v>
      </c>
      <c r="E51" s="85">
        <f t="shared" ref="E51:AG51" si="15">IF(COUNTA(E2)=0,0,IF(E50&gt;95,"высокий темп развития",IF(OR(E50=75,AND(E50&gt;75,E50&lt;95)),"успешное развитие",IF(OR(E50=50,AND(E50&lt;75,E50&gt;50)),"норма развития",IF(OR(E50=30,AND(E50&lt;59,E50&gt;30)),"разраб.инд.образ.маршрута и/или психол.диагн.","рекомендуется комплексное психол.обследование")))))</f>
        <v>0</v>
      </c>
      <c r="F51" s="85">
        <f t="shared" si="15"/>
        <v>0</v>
      </c>
      <c r="G51" s="85">
        <f t="shared" si="15"/>
        <v>0</v>
      </c>
      <c r="H51" s="85">
        <f t="shared" si="15"/>
        <v>0</v>
      </c>
      <c r="I51" s="85">
        <f t="shared" si="15"/>
        <v>0</v>
      </c>
      <c r="J51" s="85">
        <f t="shared" si="15"/>
        <v>0</v>
      </c>
      <c r="K51" s="85">
        <f t="shared" si="15"/>
        <v>0</v>
      </c>
      <c r="L51" s="85">
        <f t="shared" si="15"/>
        <v>0</v>
      </c>
      <c r="M51" s="85">
        <f t="shared" si="15"/>
        <v>0</v>
      </c>
      <c r="N51" s="85">
        <f t="shared" si="15"/>
        <v>0</v>
      </c>
      <c r="O51" s="85">
        <f t="shared" si="15"/>
        <v>0</v>
      </c>
      <c r="P51" s="85">
        <f t="shared" si="15"/>
        <v>0</v>
      </c>
      <c r="Q51" s="85">
        <f t="shared" si="15"/>
        <v>0</v>
      </c>
      <c r="R51" s="85">
        <f t="shared" si="15"/>
        <v>0</v>
      </c>
      <c r="S51" s="85">
        <f t="shared" si="15"/>
        <v>0</v>
      </c>
      <c r="T51" s="85">
        <f t="shared" si="15"/>
        <v>0</v>
      </c>
      <c r="U51" s="85">
        <f t="shared" si="15"/>
        <v>0</v>
      </c>
      <c r="V51" s="85">
        <f t="shared" si="15"/>
        <v>0</v>
      </c>
      <c r="W51" s="85">
        <f t="shared" si="15"/>
        <v>0</v>
      </c>
      <c r="X51" s="85">
        <f t="shared" si="15"/>
        <v>0</v>
      </c>
      <c r="Y51" s="85">
        <f t="shared" si="15"/>
        <v>0</v>
      </c>
      <c r="Z51" s="85">
        <f t="shared" si="15"/>
        <v>0</v>
      </c>
      <c r="AA51" s="85">
        <f t="shared" si="15"/>
        <v>0</v>
      </c>
      <c r="AB51" s="85">
        <f t="shared" si="15"/>
        <v>0</v>
      </c>
      <c r="AC51" s="85">
        <f t="shared" si="15"/>
        <v>0</v>
      </c>
      <c r="AD51" s="85">
        <f t="shared" si="15"/>
        <v>0</v>
      </c>
      <c r="AE51" s="85">
        <f t="shared" si="15"/>
        <v>0</v>
      </c>
      <c r="AF51" s="85">
        <f t="shared" si="15"/>
        <v>0</v>
      </c>
      <c r="AG51" s="85">
        <f t="shared" si="15"/>
        <v>0</v>
      </c>
      <c r="AH51" s="24"/>
      <c r="AI51" s="46"/>
      <c r="AJ51" s="116"/>
    </row>
  </sheetData>
  <sheetProtection password="CA9C" sheet="1" objects="1" scenarios="1"/>
  <mergeCells count="16">
    <mergeCell ref="A19:B29"/>
    <mergeCell ref="AJ19:AJ29"/>
    <mergeCell ref="A1:AJ1"/>
    <mergeCell ref="A2:C3"/>
    <mergeCell ref="AJ2:AJ3"/>
    <mergeCell ref="A4:B18"/>
    <mergeCell ref="AJ4:AJ18"/>
    <mergeCell ref="AJ50:AJ51"/>
    <mergeCell ref="A51:C51"/>
    <mergeCell ref="A50:C50"/>
    <mergeCell ref="A30:B36"/>
    <mergeCell ref="AJ30:AJ36"/>
    <mergeCell ref="A37:B42"/>
    <mergeCell ref="AJ37:AJ42"/>
    <mergeCell ref="A43:B49"/>
    <mergeCell ref="AJ43:AJ49"/>
  </mergeCells>
  <phoneticPr fontId="6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workbookViewId="0">
      <selection sqref="A1:AJ1"/>
    </sheetView>
  </sheetViews>
  <sheetFormatPr defaultRowHeight="15" x14ac:dyDescent="0.25"/>
  <cols>
    <col min="1" max="1" width="6.42578125" style="25" customWidth="1"/>
    <col min="2" max="2" width="4.28515625" style="25" customWidth="1"/>
    <col min="3" max="3" width="3.28515625" style="10" customWidth="1"/>
    <col min="4" max="33" width="3.140625" style="10" customWidth="1"/>
    <col min="34" max="34" width="3.28515625" style="10" hidden="1" customWidth="1"/>
    <col min="35" max="35" width="6.7109375" style="10" customWidth="1"/>
    <col min="36" max="36" width="11" style="27" customWidth="1"/>
    <col min="37" max="16384" width="9.140625" style="8"/>
  </cols>
  <sheetData>
    <row r="1" spans="1:36" ht="18.75" thickBot="1" x14ac:dyDescent="0.3">
      <c r="A1" s="101" t="s">
        <v>27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</row>
    <row r="2" spans="1:36" ht="127.5" customHeight="1" thickBot="1" x14ac:dyDescent="0.3">
      <c r="A2" s="102" t="s">
        <v>41</v>
      </c>
      <c r="B2" s="103"/>
      <c r="C2" s="104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10" t="s">
        <v>1</v>
      </c>
    </row>
    <row r="3" spans="1:36" s="10" customFormat="1" ht="15" customHeight="1" thickBot="1" x14ac:dyDescent="0.3">
      <c r="A3" s="105"/>
      <c r="B3" s="106"/>
      <c r="C3" s="107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11"/>
    </row>
    <row r="4" spans="1:36" ht="18.95" customHeight="1" thickBot="1" x14ac:dyDescent="0.3">
      <c r="A4" s="86" t="s">
        <v>38</v>
      </c>
      <c r="B4" s="87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98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8.95" customHeight="1" thickBot="1" x14ac:dyDescent="0.3">
      <c r="A5" s="88"/>
      <c r="B5" s="89"/>
      <c r="C5" s="9">
        <f>C4+1</f>
        <v>2</v>
      </c>
      <c r="D5" s="47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  <c r="AH5" s="4"/>
      <c r="AI5" s="5"/>
      <c r="AJ5" s="99"/>
    </row>
    <row r="6" spans="1:36" ht="18.95" customHeight="1" thickBot="1" x14ac:dyDescent="0.3">
      <c r="A6" s="88"/>
      <c r="B6" s="89"/>
      <c r="C6" s="9">
        <f t="shared" ref="C6:C54" si="0">C5+1</f>
        <v>3</v>
      </c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9"/>
      <c r="AH6" s="4"/>
      <c r="AI6" s="5"/>
      <c r="AJ6" s="99"/>
    </row>
    <row r="7" spans="1:36" ht="18.95" customHeight="1" thickBot="1" x14ac:dyDescent="0.3">
      <c r="A7" s="88"/>
      <c r="B7" s="89"/>
      <c r="C7" s="9">
        <f t="shared" si="0"/>
        <v>4</v>
      </c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9"/>
      <c r="AH7" s="4"/>
      <c r="AI7" s="5"/>
      <c r="AJ7" s="99"/>
    </row>
    <row r="8" spans="1:36" ht="18.95" customHeight="1" thickBot="1" x14ac:dyDescent="0.3">
      <c r="A8" s="88"/>
      <c r="B8" s="89"/>
      <c r="C8" s="9">
        <f t="shared" si="0"/>
        <v>5</v>
      </c>
      <c r="D8" s="47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9"/>
      <c r="AH8" s="4"/>
      <c r="AI8" s="5"/>
      <c r="AJ8" s="99"/>
    </row>
    <row r="9" spans="1:36" ht="18.95" customHeight="1" thickBot="1" x14ac:dyDescent="0.3">
      <c r="A9" s="88"/>
      <c r="B9" s="89"/>
      <c r="C9" s="9">
        <f t="shared" si="0"/>
        <v>6</v>
      </c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9"/>
      <c r="AH9" s="4"/>
      <c r="AI9" s="5"/>
      <c r="AJ9" s="99"/>
    </row>
    <row r="10" spans="1:36" ht="18.95" customHeight="1" thickBot="1" x14ac:dyDescent="0.3">
      <c r="A10" s="88"/>
      <c r="B10" s="89"/>
      <c r="C10" s="9">
        <f t="shared" si="0"/>
        <v>7</v>
      </c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9"/>
      <c r="AH10" s="4"/>
      <c r="AI10" s="5"/>
      <c r="AJ10" s="99"/>
    </row>
    <row r="11" spans="1:36" ht="18.95" customHeight="1" thickBot="1" x14ac:dyDescent="0.3">
      <c r="A11" s="88"/>
      <c r="B11" s="89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99"/>
    </row>
    <row r="12" spans="1:36" ht="18.95" customHeight="1" thickBot="1" x14ac:dyDescent="0.3">
      <c r="A12" s="88"/>
      <c r="B12" s="89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99"/>
    </row>
    <row r="13" spans="1:36" ht="18.95" customHeight="1" thickBot="1" x14ac:dyDescent="0.3">
      <c r="A13" s="88"/>
      <c r="B13" s="89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99"/>
    </row>
    <row r="14" spans="1:36" ht="18.95" customHeight="1" thickBot="1" x14ac:dyDescent="0.3">
      <c r="A14" s="88"/>
      <c r="B14" s="89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99"/>
    </row>
    <row r="15" spans="1:36" ht="18.95" customHeight="1" thickBot="1" x14ac:dyDescent="0.3">
      <c r="A15" s="88"/>
      <c r="B15" s="89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99"/>
    </row>
    <row r="16" spans="1:36" ht="18.95" customHeight="1" thickBot="1" x14ac:dyDescent="0.3">
      <c r="A16" s="88"/>
      <c r="B16" s="89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99"/>
    </row>
    <row r="17" spans="1:36" ht="18.95" customHeight="1" thickBot="1" x14ac:dyDescent="0.3">
      <c r="A17" s="88"/>
      <c r="B17" s="89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99"/>
    </row>
    <row r="18" spans="1:36" ht="18.95" customHeight="1" thickBot="1" x14ac:dyDescent="0.3">
      <c r="A18" s="90"/>
      <c r="B18" s="91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0"/>
    </row>
    <row r="19" spans="1:36" ht="18.95" customHeight="1" thickBot="1" x14ac:dyDescent="0.3">
      <c r="A19" s="120" t="s">
        <v>44</v>
      </c>
      <c r="B19" s="121"/>
      <c r="C19" s="61">
        <f t="shared" si="0"/>
        <v>16</v>
      </c>
      <c r="D19" s="66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60"/>
      <c r="AH19" s="2" t="e">
        <f>SUM(D19:AG30)/COUNTA(D2:AG2)/12</f>
        <v>#DIV/0!</v>
      </c>
      <c r="AI19" s="3" t="e">
        <f>AH19*50</f>
        <v>#DIV/0!</v>
      </c>
      <c r="AJ19" s="98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8.95" customHeight="1" thickBot="1" x14ac:dyDescent="0.3">
      <c r="A20" s="122"/>
      <c r="B20" s="123"/>
      <c r="C20" s="61">
        <f t="shared" si="0"/>
        <v>17</v>
      </c>
      <c r="D20" s="50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2"/>
      <c r="AH20" s="4"/>
      <c r="AI20" s="5"/>
      <c r="AJ20" s="99"/>
    </row>
    <row r="21" spans="1:36" ht="18.95" customHeight="1" thickBot="1" x14ac:dyDescent="0.3">
      <c r="A21" s="122"/>
      <c r="B21" s="123"/>
      <c r="C21" s="61">
        <f t="shared" si="0"/>
        <v>18</v>
      </c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2"/>
      <c r="AH21" s="4"/>
      <c r="AI21" s="5"/>
      <c r="AJ21" s="99"/>
    </row>
    <row r="22" spans="1:36" ht="18.95" customHeight="1" thickBot="1" x14ac:dyDescent="0.3">
      <c r="A22" s="122"/>
      <c r="B22" s="123"/>
      <c r="C22" s="11">
        <f>C21+1</f>
        <v>19</v>
      </c>
      <c r="D22" s="19">
        <f>D14</f>
        <v>0</v>
      </c>
      <c r="E22" s="19">
        <f t="shared" ref="E22:AG22" si="1">E14</f>
        <v>0</v>
      </c>
      <c r="F22" s="19">
        <f t="shared" si="1"/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19">
        <f t="shared" si="1"/>
        <v>0</v>
      </c>
      <c r="K22" s="19">
        <f t="shared" si="1"/>
        <v>0</v>
      </c>
      <c r="L22" s="19">
        <f t="shared" si="1"/>
        <v>0</v>
      </c>
      <c r="M22" s="19">
        <f t="shared" si="1"/>
        <v>0</v>
      </c>
      <c r="N22" s="19">
        <f t="shared" si="1"/>
        <v>0</v>
      </c>
      <c r="O22" s="19">
        <f t="shared" si="1"/>
        <v>0</v>
      </c>
      <c r="P22" s="19">
        <f t="shared" si="1"/>
        <v>0</v>
      </c>
      <c r="Q22" s="19">
        <f t="shared" si="1"/>
        <v>0</v>
      </c>
      <c r="R22" s="19">
        <f t="shared" si="1"/>
        <v>0</v>
      </c>
      <c r="S22" s="19">
        <f t="shared" si="1"/>
        <v>0</v>
      </c>
      <c r="T22" s="19">
        <f t="shared" si="1"/>
        <v>0</v>
      </c>
      <c r="U22" s="19">
        <f t="shared" si="1"/>
        <v>0</v>
      </c>
      <c r="V22" s="19">
        <f t="shared" si="1"/>
        <v>0</v>
      </c>
      <c r="W22" s="19">
        <f t="shared" si="1"/>
        <v>0</v>
      </c>
      <c r="X22" s="19">
        <f t="shared" si="1"/>
        <v>0</v>
      </c>
      <c r="Y22" s="19">
        <f t="shared" si="1"/>
        <v>0</v>
      </c>
      <c r="Z22" s="19">
        <f t="shared" si="1"/>
        <v>0</v>
      </c>
      <c r="AA22" s="19">
        <f t="shared" si="1"/>
        <v>0</v>
      </c>
      <c r="AB22" s="19">
        <f t="shared" si="1"/>
        <v>0</v>
      </c>
      <c r="AC22" s="19">
        <f t="shared" si="1"/>
        <v>0</v>
      </c>
      <c r="AD22" s="19">
        <f t="shared" si="1"/>
        <v>0</v>
      </c>
      <c r="AE22" s="19">
        <f t="shared" si="1"/>
        <v>0</v>
      </c>
      <c r="AF22" s="19">
        <f t="shared" si="1"/>
        <v>0</v>
      </c>
      <c r="AG22" s="19">
        <f t="shared" si="1"/>
        <v>0</v>
      </c>
      <c r="AH22" s="4"/>
      <c r="AI22" s="5"/>
      <c r="AJ22" s="99"/>
    </row>
    <row r="23" spans="1:36" ht="18.95" customHeight="1" thickBot="1" x14ac:dyDescent="0.3">
      <c r="A23" s="122"/>
      <c r="B23" s="123"/>
      <c r="C23" s="11">
        <f>C22+1</f>
        <v>20</v>
      </c>
      <c r="D23" s="19">
        <f>D6</f>
        <v>0</v>
      </c>
      <c r="E23" s="19">
        <f t="shared" ref="E23:AG23" si="2">E6</f>
        <v>0</v>
      </c>
      <c r="F23" s="19">
        <f t="shared" si="2"/>
        <v>0</v>
      </c>
      <c r="G23" s="19">
        <f t="shared" si="2"/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19">
        <f t="shared" si="2"/>
        <v>0</v>
      </c>
      <c r="L23" s="19">
        <f t="shared" si="2"/>
        <v>0</v>
      </c>
      <c r="M23" s="19">
        <f t="shared" si="2"/>
        <v>0</v>
      </c>
      <c r="N23" s="19">
        <f t="shared" si="2"/>
        <v>0</v>
      </c>
      <c r="O23" s="19">
        <f t="shared" si="2"/>
        <v>0</v>
      </c>
      <c r="P23" s="19">
        <f t="shared" si="2"/>
        <v>0</v>
      </c>
      <c r="Q23" s="19">
        <f t="shared" si="2"/>
        <v>0</v>
      </c>
      <c r="R23" s="19">
        <f t="shared" si="2"/>
        <v>0</v>
      </c>
      <c r="S23" s="19">
        <f t="shared" si="2"/>
        <v>0</v>
      </c>
      <c r="T23" s="19">
        <f t="shared" si="2"/>
        <v>0</v>
      </c>
      <c r="U23" s="19">
        <f t="shared" si="2"/>
        <v>0</v>
      </c>
      <c r="V23" s="19">
        <f t="shared" si="2"/>
        <v>0</v>
      </c>
      <c r="W23" s="19">
        <f t="shared" si="2"/>
        <v>0</v>
      </c>
      <c r="X23" s="19">
        <f t="shared" si="2"/>
        <v>0</v>
      </c>
      <c r="Y23" s="19">
        <f t="shared" si="2"/>
        <v>0</v>
      </c>
      <c r="Z23" s="19">
        <f t="shared" si="2"/>
        <v>0</v>
      </c>
      <c r="AA23" s="19">
        <f t="shared" si="2"/>
        <v>0</v>
      </c>
      <c r="AB23" s="19">
        <f t="shared" si="2"/>
        <v>0</v>
      </c>
      <c r="AC23" s="19">
        <f t="shared" si="2"/>
        <v>0</v>
      </c>
      <c r="AD23" s="19">
        <f t="shared" si="2"/>
        <v>0</v>
      </c>
      <c r="AE23" s="19">
        <f t="shared" si="2"/>
        <v>0</v>
      </c>
      <c r="AF23" s="19">
        <f t="shared" si="2"/>
        <v>0</v>
      </c>
      <c r="AG23" s="19">
        <f t="shared" si="2"/>
        <v>0</v>
      </c>
      <c r="AH23" s="4"/>
      <c r="AI23" s="5"/>
      <c r="AJ23" s="99"/>
    </row>
    <row r="24" spans="1:36" ht="18.95" customHeight="1" thickBot="1" x14ac:dyDescent="0.3">
      <c r="A24" s="122"/>
      <c r="B24" s="123"/>
      <c r="C24" s="11">
        <f>C23+1</f>
        <v>21</v>
      </c>
      <c r="D24" s="19">
        <f>D7</f>
        <v>0</v>
      </c>
      <c r="E24" s="19">
        <f t="shared" ref="E24:AG24" si="3">E7</f>
        <v>0</v>
      </c>
      <c r="F24" s="19">
        <f t="shared" si="3"/>
        <v>0</v>
      </c>
      <c r="G24" s="19">
        <f t="shared" si="3"/>
        <v>0</v>
      </c>
      <c r="H24" s="19">
        <f t="shared" si="3"/>
        <v>0</v>
      </c>
      <c r="I24" s="19">
        <f t="shared" si="3"/>
        <v>0</v>
      </c>
      <c r="J24" s="19">
        <f t="shared" si="3"/>
        <v>0</v>
      </c>
      <c r="K24" s="19">
        <f t="shared" si="3"/>
        <v>0</v>
      </c>
      <c r="L24" s="19">
        <f t="shared" si="3"/>
        <v>0</v>
      </c>
      <c r="M24" s="19">
        <f t="shared" si="3"/>
        <v>0</v>
      </c>
      <c r="N24" s="19">
        <f t="shared" si="3"/>
        <v>0</v>
      </c>
      <c r="O24" s="19">
        <f t="shared" si="3"/>
        <v>0</v>
      </c>
      <c r="P24" s="19">
        <f t="shared" si="3"/>
        <v>0</v>
      </c>
      <c r="Q24" s="19">
        <f t="shared" si="3"/>
        <v>0</v>
      </c>
      <c r="R24" s="19">
        <f t="shared" si="3"/>
        <v>0</v>
      </c>
      <c r="S24" s="19">
        <f t="shared" si="3"/>
        <v>0</v>
      </c>
      <c r="T24" s="19">
        <f t="shared" si="3"/>
        <v>0</v>
      </c>
      <c r="U24" s="19">
        <f t="shared" si="3"/>
        <v>0</v>
      </c>
      <c r="V24" s="19">
        <f t="shared" si="3"/>
        <v>0</v>
      </c>
      <c r="W24" s="19">
        <f t="shared" si="3"/>
        <v>0</v>
      </c>
      <c r="X24" s="19">
        <f t="shared" si="3"/>
        <v>0</v>
      </c>
      <c r="Y24" s="19">
        <f t="shared" si="3"/>
        <v>0</v>
      </c>
      <c r="Z24" s="19">
        <f t="shared" si="3"/>
        <v>0</v>
      </c>
      <c r="AA24" s="19">
        <f t="shared" si="3"/>
        <v>0</v>
      </c>
      <c r="AB24" s="19">
        <f t="shared" si="3"/>
        <v>0</v>
      </c>
      <c r="AC24" s="19">
        <f t="shared" si="3"/>
        <v>0</v>
      </c>
      <c r="AD24" s="19">
        <f t="shared" si="3"/>
        <v>0</v>
      </c>
      <c r="AE24" s="19">
        <f t="shared" si="3"/>
        <v>0</v>
      </c>
      <c r="AF24" s="19">
        <f t="shared" si="3"/>
        <v>0</v>
      </c>
      <c r="AG24" s="19">
        <f t="shared" si="3"/>
        <v>0</v>
      </c>
      <c r="AH24" s="4"/>
      <c r="AI24" s="5"/>
      <c r="AJ24" s="99"/>
    </row>
    <row r="25" spans="1:36" ht="18.95" customHeight="1" thickBot="1" x14ac:dyDescent="0.3">
      <c r="A25" s="122"/>
      <c r="B25" s="123"/>
      <c r="C25" s="61">
        <f t="shared" si="0"/>
        <v>22</v>
      </c>
      <c r="D25" s="50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2"/>
      <c r="AH25" s="4"/>
      <c r="AI25" s="5"/>
      <c r="AJ25" s="99"/>
    </row>
    <row r="26" spans="1:36" ht="18.95" customHeight="1" thickBot="1" x14ac:dyDescent="0.3">
      <c r="A26" s="122"/>
      <c r="B26" s="123"/>
      <c r="C26" s="61">
        <f t="shared" si="0"/>
        <v>23</v>
      </c>
      <c r="D26" s="50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2"/>
      <c r="AH26" s="4"/>
      <c r="AI26" s="5"/>
      <c r="AJ26" s="99"/>
    </row>
    <row r="27" spans="1:36" ht="18.95" customHeight="1" thickBot="1" x14ac:dyDescent="0.3">
      <c r="A27" s="122"/>
      <c r="B27" s="123"/>
      <c r="C27" s="61">
        <f t="shared" si="0"/>
        <v>24</v>
      </c>
      <c r="D27" s="50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2"/>
      <c r="AH27" s="4"/>
      <c r="AI27" s="5"/>
      <c r="AJ27" s="99"/>
    </row>
    <row r="28" spans="1:36" ht="18.95" customHeight="1" thickBot="1" x14ac:dyDescent="0.3">
      <c r="A28" s="122"/>
      <c r="B28" s="123"/>
      <c r="C28" s="61">
        <f t="shared" si="0"/>
        <v>25</v>
      </c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2"/>
      <c r="AH28" s="4"/>
      <c r="AI28" s="5"/>
      <c r="AJ28" s="99"/>
    </row>
    <row r="29" spans="1:36" ht="18.95" customHeight="1" thickBot="1" x14ac:dyDescent="0.3">
      <c r="A29" s="122"/>
      <c r="B29" s="123"/>
      <c r="C29" s="61">
        <f t="shared" si="0"/>
        <v>26</v>
      </c>
      <c r="D29" s="50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2"/>
      <c r="AH29" s="4"/>
      <c r="AI29" s="5"/>
      <c r="AJ29" s="99"/>
    </row>
    <row r="30" spans="1:36" ht="18.95" customHeight="1" thickBot="1" x14ac:dyDescent="0.3">
      <c r="A30" s="124"/>
      <c r="B30" s="125"/>
      <c r="C30" s="61">
        <f t="shared" si="0"/>
        <v>27</v>
      </c>
      <c r="D30" s="56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8"/>
      <c r="AH30" s="6"/>
      <c r="AI30" s="7"/>
      <c r="AJ30" s="100"/>
    </row>
    <row r="31" spans="1:36" ht="18.95" customHeight="1" thickBot="1" x14ac:dyDescent="0.3">
      <c r="A31" s="120" t="s">
        <v>43</v>
      </c>
      <c r="B31" s="121"/>
      <c r="C31" s="61">
        <f t="shared" si="0"/>
        <v>28</v>
      </c>
      <c r="D31" s="66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60"/>
      <c r="AH31" s="2" t="e">
        <f>SUM(D31:AG36)/COUNTA(D2:AG2)/6</f>
        <v>#DIV/0!</v>
      </c>
      <c r="AI31" s="3" t="e">
        <f>AH31*50</f>
        <v>#DIV/0!</v>
      </c>
      <c r="AJ31" s="98" t="e">
        <f>IF(AI31&gt;95,"требуется пересмотр образовательных задач на предмет соответствия возможностям детей",IF(OR(AI31=75,AND(AI31&gt;75,AI31&lt;95)),"условия соответствуют образовательным задачам",IF(OR(AI31=50,AND(AI31&lt;75,AI31&gt;50)),"требуется оптимизация условий, созданных в ДОО","требуется коррекция условий, созданных в ДОО")))</f>
        <v>#DIV/0!</v>
      </c>
    </row>
    <row r="32" spans="1:36" ht="18.95" customHeight="1" thickBot="1" x14ac:dyDescent="0.3">
      <c r="A32" s="122"/>
      <c r="B32" s="123"/>
      <c r="C32" s="18">
        <f t="shared" si="0"/>
        <v>29</v>
      </c>
      <c r="D32" s="19">
        <f>D19</f>
        <v>0</v>
      </c>
      <c r="E32" s="19">
        <f t="shared" ref="E32:AG32" si="4">E19</f>
        <v>0</v>
      </c>
      <c r="F32" s="19">
        <f t="shared" si="4"/>
        <v>0</v>
      </c>
      <c r="G32" s="19">
        <f t="shared" si="4"/>
        <v>0</v>
      </c>
      <c r="H32" s="19">
        <f t="shared" si="4"/>
        <v>0</v>
      </c>
      <c r="I32" s="19">
        <f t="shared" si="4"/>
        <v>0</v>
      </c>
      <c r="J32" s="19">
        <f t="shared" si="4"/>
        <v>0</v>
      </c>
      <c r="K32" s="19">
        <f t="shared" si="4"/>
        <v>0</v>
      </c>
      <c r="L32" s="19">
        <f t="shared" si="4"/>
        <v>0</v>
      </c>
      <c r="M32" s="19">
        <f t="shared" si="4"/>
        <v>0</v>
      </c>
      <c r="N32" s="19">
        <f t="shared" si="4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19">
        <f t="shared" si="4"/>
        <v>0</v>
      </c>
      <c r="U32" s="19">
        <f t="shared" si="4"/>
        <v>0</v>
      </c>
      <c r="V32" s="19">
        <f t="shared" si="4"/>
        <v>0</v>
      </c>
      <c r="W32" s="19">
        <f t="shared" si="4"/>
        <v>0</v>
      </c>
      <c r="X32" s="19">
        <f t="shared" si="4"/>
        <v>0</v>
      </c>
      <c r="Y32" s="19">
        <f t="shared" si="4"/>
        <v>0</v>
      </c>
      <c r="Z32" s="19">
        <f t="shared" si="4"/>
        <v>0</v>
      </c>
      <c r="AA32" s="19">
        <f t="shared" si="4"/>
        <v>0</v>
      </c>
      <c r="AB32" s="19">
        <f t="shared" si="4"/>
        <v>0</v>
      </c>
      <c r="AC32" s="19">
        <f t="shared" si="4"/>
        <v>0</v>
      </c>
      <c r="AD32" s="19">
        <f t="shared" si="4"/>
        <v>0</v>
      </c>
      <c r="AE32" s="19">
        <f t="shared" si="4"/>
        <v>0</v>
      </c>
      <c r="AF32" s="19">
        <f t="shared" si="4"/>
        <v>0</v>
      </c>
      <c r="AG32" s="19">
        <f t="shared" si="4"/>
        <v>0</v>
      </c>
      <c r="AH32" s="4"/>
      <c r="AI32" s="5"/>
      <c r="AJ32" s="99"/>
    </row>
    <row r="33" spans="1:36" ht="18.95" customHeight="1" thickBot="1" x14ac:dyDescent="0.3">
      <c r="A33" s="122"/>
      <c r="B33" s="123"/>
      <c r="C33" s="45">
        <f t="shared" si="0"/>
        <v>30</v>
      </c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2"/>
      <c r="AH33" s="4"/>
      <c r="AI33" s="5"/>
      <c r="AJ33" s="99"/>
    </row>
    <row r="34" spans="1:36" ht="18.95" customHeight="1" thickBot="1" x14ac:dyDescent="0.3">
      <c r="A34" s="122"/>
      <c r="B34" s="123"/>
      <c r="C34" s="18">
        <f t="shared" si="0"/>
        <v>31</v>
      </c>
      <c r="D34" s="19">
        <f>D8</f>
        <v>0</v>
      </c>
      <c r="E34" s="19">
        <f t="shared" ref="E34:AH34" si="5">E8</f>
        <v>0</v>
      </c>
      <c r="F34" s="19">
        <f t="shared" si="5"/>
        <v>0</v>
      </c>
      <c r="G34" s="19">
        <f t="shared" si="5"/>
        <v>0</v>
      </c>
      <c r="H34" s="19">
        <f t="shared" si="5"/>
        <v>0</v>
      </c>
      <c r="I34" s="19">
        <f t="shared" si="5"/>
        <v>0</v>
      </c>
      <c r="J34" s="19">
        <f t="shared" si="5"/>
        <v>0</v>
      </c>
      <c r="K34" s="19">
        <f t="shared" si="5"/>
        <v>0</v>
      </c>
      <c r="L34" s="19">
        <f t="shared" si="5"/>
        <v>0</v>
      </c>
      <c r="M34" s="19">
        <f t="shared" si="5"/>
        <v>0</v>
      </c>
      <c r="N34" s="19">
        <f t="shared" si="5"/>
        <v>0</v>
      </c>
      <c r="O34" s="19">
        <f t="shared" si="5"/>
        <v>0</v>
      </c>
      <c r="P34" s="19">
        <f t="shared" si="5"/>
        <v>0</v>
      </c>
      <c r="Q34" s="19">
        <f t="shared" si="5"/>
        <v>0</v>
      </c>
      <c r="R34" s="19">
        <f t="shared" si="5"/>
        <v>0</v>
      </c>
      <c r="S34" s="19">
        <f t="shared" si="5"/>
        <v>0</v>
      </c>
      <c r="T34" s="19">
        <f t="shared" si="5"/>
        <v>0</v>
      </c>
      <c r="U34" s="19">
        <f t="shared" si="5"/>
        <v>0</v>
      </c>
      <c r="V34" s="19">
        <f t="shared" si="5"/>
        <v>0</v>
      </c>
      <c r="W34" s="19">
        <f t="shared" si="5"/>
        <v>0</v>
      </c>
      <c r="X34" s="19">
        <f t="shared" si="5"/>
        <v>0</v>
      </c>
      <c r="Y34" s="19">
        <f t="shared" si="5"/>
        <v>0</v>
      </c>
      <c r="Z34" s="19">
        <f t="shared" si="5"/>
        <v>0</v>
      </c>
      <c r="AA34" s="19">
        <f t="shared" si="5"/>
        <v>0</v>
      </c>
      <c r="AB34" s="19">
        <f t="shared" si="5"/>
        <v>0</v>
      </c>
      <c r="AC34" s="19">
        <f t="shared" si="5"/>
        <v>0</v>
      </c>
      <c r="AD34" s="19">
        <f t="shared" si="5"/>
        <v>0</v>
      </c>
      <c r="AE34" s="19">
        <f t="shared" si="5"/>
        <v>0</v>
      </c>
      <c r="AF34" s="19">
        <f t="shared" si="5"/>
        <v>0</v>
      </c>
      <c r="AG34" s="19">
        <f t="shared" si="5"/>
        <v>0</v>
      </c>
      <c r="AH34" s="19">
        <f t="shared" si="5"/>
        <v>0</v>
      </c>
      <c r="AI34" s="5"/>
      <c r="AJ34" s="99"/>
    </row>
    <row r="35" spans="1:36" ht="18.95" customHeight="1" thickBot="1" x14ac:dyDescent="0.3">
      <c r="A35" s="122"/>
      <c r="B35" s="123"/>
      <c r="C35" s="45">
        <f t="shared" si="0"/>
        <v>32</v>
      </c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2"/>
      <c r="AH35" s="4"/>
      <c r="AI35" s="5"/>
      <c r="AJ35" s="99"/>
    </row>
    <row r="36" spans="1:36" ht="18.95" customHeight="1" thickBot="1" x14ac:dyDescent="0.3">
      <c r="A36" s="124"/>
      <c r="B36" s="125"/>
      <c r="C36" s="18">
        <f t="shared" si="0"/>
        <v>33</v>
      </c>
      <c r="D36" s="20">
        <f>D12</f>
        <v>0</v>
      </c>
      <c r="E36" s="20">
        <f t="shared" ref="E36:AH36" si="6">E12</f>
        <v>0</v>
      </c>
      <c r="F36" s="20">
        <f t="shared" si="6"/>
        <v>0</v>
      </c>
      <c r="G36" s="20">
        <f t="shared" si="6"/>
        <v>0</v>
      </c>
      <c r="H36" s="20">
        <f t="shared" si="6"/>
        <v>0</v>
      </c>
      <c r="I36" s="20">
        <f t="shared" si="6"/>
        <v>0</v>
      </c>
      <c r="J36" s="20">
        <f t="shared" si="6"/>
        <v>0</v>
      </c>
      <c r="K36" s="20">
        <f t="shared" si="6"/>
        <v>0</v>
      </c>
      <c r="L36" s="20">
        <f t="shared" si="6"/>
        <v>0</v>
      </c>
      <c r="M36" s="20">
        <f t="shared" si="6"/>
        <v>0</v>
      </c>
      <c r="N36" s="20">
        <f t="shared" si="6"/>
        <v>0</v>
      </c>
      <c r="O36" s="20">
        <f t="shared" si="6"/>
        <v>0</v>
      </c>
      <c r="P36" s="20">
        <f t="shared" si="6"/>
        <v>0</v>
      </c>
      <c r="Q36" s="20">
        <f t="shared" si="6"/>
        <v>0</v>
      </c>
      <c r="R36" s="20">
        <f t="shared" si="6"/>
        <v>0</v>
      </c>
      <c r="S36" s="20">
        <f t="shared" si="6"/>
        <v>0</v>
      </c>
      <c r="T36" s="20">
        <f t="shared" si="6"/>
        <v>0</v>
      </c>
      <c r="U36" s="20">
        <f t="shared" si="6"/>
        <v>0</v>
      </c>
      <c r="V36" s="20">
        <f t="shared" si="6"/>
        <v>0</v>
      </c>
      <c r="W36" s="20">
        <f t="shared" si="6"/>
        <v>0</v>
      </c>
      <c r="X36" s="20">
        <f t="shared" si="6"/>
        <v>0</v>
      </c>
      <c r="Y36" s="20">
        <f t="shared" si="6"/>
        <v>0</v>
      </c>
      <c r="Z36" s="20">
        <f t="shared" si="6"/>
        <v>0</v>
      </c>
      <c r="AA36" s="20">
        <f t="shared" si="6"/>
        <v>0</v>
      </c>
      <c r="AB36" s="20">
        <f t="shared" si="6"/>
        <v>0</v>
      </c>
      <c r="AC36" s="20">
        <f t="shared" si="6"/>
        <v>0</v>
      </c>
      <c r="AD36" s="20">
        <f t="shared" si="6"/>
        <v>0</v>
      </c>
      <c r="AE36" s="20">
        <f t="shared" si="6"/>
        <v>0</v>
      </c>
      <c r="AF36" s="20">
        <f t="shared" si="6"/>
        <v>0</v>
      </c>
      <c r="AG36" s="20">
        <f t="shared" si="6"/>
        <v>0</v>
      </c>
      <c r="AH36" s="20">
        <f t="shared" si="6"/>
        <v>0</v>
      </c>
      <c r="AI36" s="7"/>
      <c r="AJ36" s="100"/>
    </row>
    <row r="37" spans="1:36" ht="18.95" customHeight="1" thickBot="1" x14ac:dyDescent="0.3">
      <c r="A37" s="120" t="s">
        <v>39</v>
      </c>
      <c r="B37" s="121"/>
      <c r="C37" s="45">
        <f t="shared" si="0"/>
        <v>34</v>
      </c>
      <c r="D37" s="66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60"/>
      <c r="AH37" s="2" t="e">
        <f>SUM(D37:AG44)/COUNTA(D2:AG2)/8</f>
        <v>#DIV/0!</v>
      </c>
      <c r="AI37" s="3" t="e">
        <f>AH37*50</f>
        <v>#DIV/0!</v>
      </c>
      <c r="AJ37" s="98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8.95" customHeight="1" thickBot="1" x14ac:dyDescent="0.3">
      <c r="A38" s="122"/>
      <c r="B38" s="123"/>
      <c r="C38" s="18">
        <f t="shared" si="0"/>
        <v>35</v>
      </c>
      <c r="D38" s="19">
        <f>D33</f>
        <v>0</v>
      </c>
      <c r="E38" s="19">
        <f t="shared" ref="E38:AG38" si="7">E33</f>
        <v>0</v>
      </c>
      <c r="F38" s="19">
        <f t="shared" si="7"/>
        <v>0</v>
      </c>
      <c r="G38" s="19">
        <f t="shared" si="7"/>
        <v>0</v>
      </c>
      <c r="H38" s="19">
        <f t="shared" si="7"/>
        <v>0</v>
      </c>
      <c r="I38" s="19">
        <f t="shared" si="7"/>
        <v>0</v>
      </c>
      <c r="J38" s="19">
        <f t="shared" si="7"/>
        <v>0</v>
      </c>
      <c r="K38" s="19">
        <f t="shared" si="7"/>
        <v>0</v>
      </c>
      <c r="L38" s="19">
        <f t="shared" si="7"/>
        <v>0</v>
      </c>
      <c r="M38" s="19">
        <f t="shared" si="7"/>
        <v>0</v>
      </c>
      <c r="N38" s="19">
        <f t="shared" si="7"/>
        <v>0</v>
      </c>
      <c r="O38" s="19">
        <f t="shared" si="7"/>
        <v>0</v>
      </c>
      <c r="P38" s="19">
        <f t="shared" si="7"/>
        <v>0</v>
      </c>
      <c r="Q38" s="19">
        <f t="shared" si="7"/>
        <v>0</v>
      </c>
      <c r="R38" s="19">
        <f t="shared" si="7"/>
        <v>0</v>
      </c>
      <c r="S38" s="19">
        <f t="shared" si="7"/>
        <v>0</v>
      </c>
      <c r="T38" s="19">
        <f t="shared" si="7"/>
        <v>0</v>
      </c>
      <c r="U38" s="19">
        <f t="shared" si="7"/>
        <v>0</v>
      </c>
      <c r="V38" s="19">
        <f t="shared" si="7"/>
        <v>0</v>
      </c>
      <c r="W38" s="19">
        <f t="shared" si="7"/>
        <v>0</v>
      </c>
      <c r="X38" s="19">
        <f t="shared" si="7"/>
        <v>0</v>
      </c>
      <c r="Y38" s="19">
        <f t="shared" si="7"/>
        <v>0</v>
      </c>
      <c r="Z38" s="19">
        <f t="shared" si="7"/>
        <v>0</v>
      </c>
      <c r="AA38" s="19">
        <f t="shared" si="7"/>
        <v>0</v>
      </c>
      <c r="AB38" s="19">
        <f t="shared" si="7"/>
        <v>0</v>
      </c>
      <c r="AC38" s="19">
        <f t="shared" si="7"/>
        <v>0</v>
      </c>
      <c r="AD38" s="19">
        <f t="shared" si="7"/>
        <v>0</v>
      </c>
      <c r="AE38" s="19">
        <f t="shared" si="7"/>
        <v>0</v>
      </c>
      <c r="AF38" s="19">
        <f t="shared" si="7"/>
        <v>0</v>
      </c>
      <c r="AG38" s="19">
        <f t="shared" si="7"/>
        <v>0</v>
      </c>
      <c r="AH38" s="4"/>
      <c r="AI38" s="5"/>
      <c r="AJ38" s="99"/>
    </row>
    <row r="39" spans="1:36" ht="18.95" customHeight="1" thickBot="1" x14ac:dyDescent="0.3">
      <c r="A39" s="122"/>
      <c r="B39" s="123"/>
      <c r="C39" s="18">
        <f t="shared" si="0"/>
        <v>36</v>
      </c>
      <c r="D39" s="19">
        <f>D10</f>
        <v>0</v>
      </c>
      <c r="E39" s="19">
        <f t="shared" ref="E39:AG39" si="8">E10</f>
        <v>0</v>
      </c>
      <c r="F39" s="19">
        <f t="shared" si="8"/>
        <v>0</v>
      </c>
      <c r="G39" s="19">
        <f t="shared" si="8"/>
        <v>0</v>
      </c>
      <c r="H39" s="19">
        <f t="shared" si="8"/>
        <v>0</v>
      </c>
      <c r="I39" s="19">
        <f t="shared" si="8"/>
        <v>0</v>
      </c>
      <c r="J39" s="19">
        <f t="shared" si="8"/>
        <v>0</v>
      </c>
      <c r="K39" s="19">
        <f t="shared" si="8"/>
        <v>0</v>
      </c>
      <c r="L39" s="19">
        <f t="shared" si="8"/>
        <v>0</v>
      </c>
      <c r="M39" s="19">
        <f t="shared" si="8"/>
        <v>0</v>
      </c>
      <c r="N39" s="19">
        <f t="shared" si="8"/>
        <v>0</v>
      </c>
      <c r="O39" s="19">
        <f t="shared" si="8"/>
        <v>0</v>
      </c>
      <c r="P39" s="19">
        <f t="shared" si="8"/>
        <v>0</v>
      </c>
      <c r="Q39" s="19">
        <f t="shared" si="8"/>
        <v>0</v>
      </c>
      <c r="R39" s="19">
        <f t="shared" si="8"/>
        <v>0</v>
      </c>
      <c r="S39" s="19">
        <f t="shared" si="8"/>
        <v>0</v>
      </c>
      <c r="T39" s="19">
        <f t="shared" si="8"/>
        <v>0</v>
      </c>
      <c r="U39" s="19">
        <f t="shared" si="8"/>
        <v>0</v>
      </c>
      <c r="V39" s="19">
        <f t="shared" si="8"/>
        <v>0</v>
      </c>
      <c r="W39" s="19">
        <f t="shared" si="8"/>
        <v>0</v>
      </c>
      <c r="X39" s="19">
        <f t="shared" si="8"/>
        <v>0</v>
      </c>
      <c r="Y39" s="19">
        <f t="shared" si="8"/>
        <v>0</v>
      </c>
      <c r="Z39" s="19">
        <f t="shared" si="8"/>
        <v>0</v>
      </c>
      <c r="AA39" s="19">
        <f t="shared" si="8"/>
        <v>0</v>
      </c>
      <c r="AB39" s="19">
        <f t="shared" si="8"/>
        <v>0</v>
      </c>
      <c r="AC39" s="19">
        <f t="shared" si="8"/>
        <v>0</v>
      </c>
      <c r="AD39" s="19">
        <f t="shared" si="8"/>
        <v>0</v>
      </c>
      <c r="AE39" s="19">
        <f t="shared" si="8"/>
        <v>0</v>
      </c>
      <c r="AF39" s="19">
        <f t="shared" si="8"/>
        <v>0</v>
      </c>
      <c r="AG39" s="19">
        <f t="shared" si="8"/>
        <v>0</v>
      </c>
      <c r="AH39" s="4"/>
      <c r="AI39" s="5"/>
      <c r="AJ39" s="99"/>
    </row>
    <row r="40" spans="1:36" ht="18.95" customHeight="1" thickBot="1" x14ac:dyDescent="0.3">
      <c r="A40" s="122"/>
      <c r="B40" s="123"/>
      <c r="C40" s="45">
        <f t="shared" si="0"/>
        <v>37</v>
      </c>
      <c r="D40" s="53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5"/>
      <c r="AH40" s="4"/>
      <c r="AI40" s="5"/>
      <c r="AJ40" s="99"/>
    </row>
    <row r="41" spans="1:36" ht="18.95" customHeight="1" thickBot="1" x14ac:dyDescent="0.3">
      <c r="A41" s="122"/>
      <c r="B41" s="123"/>
      <c r="C41" s="45">
        <f t="shared" si="0"/>
        <v>38</v>
      </c>
      <c r="D41" s="53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5"/>
      <c r="AH41" s="4"/>
      <c r="AI41" s="5"/>
      <c r="AJ41" s="99"/>
    </row>
    <row r="42" spans="1:36" ht="18.95" customHeight="1" thickBot="1" x14ac:dyDescent="0.3">
      <c r="A42" s="122"/>
      <c r="B42" s="123"/>
      <c r="C42" s="45">
        <f t="shared" si="0"/>
        <v>39</v>
      </c>
      <c r="D42" s="53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5"/>
      <c r="AH42" s="4"/>
      <c r="AI42" s="5"/>
      <c r="AJ42" s="99"/>
    </row>
    <row r="43" spans="1:36" ht="18.95" customHeight="1" thickBot="1" x14ac:dyDescent="0.3">
      <c r="A43" s="122"/>
      <c r="B43" s="123"/>
      <c r="C43" s="45">
        <f t="shared" si="0"/>
        <v>40</v>
      </c>
      <c r="D43" s="53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5"/>
      <c r="AH43" s="4"/>
      <c r="AI43" s="5"/>
      <c r="AJ43" s="99"/>
    </row>
    <row r="44" spans="1:36" ht="18.95" customHeight="1" thickBot="1" x14ac:dyDescent="0.3">
      <c r="A44" s="124"/>
      <c r="B44" s="125"/>
      <c r="C44" s="45">
        <f t="shared" si="0"/>
        <v>41</v>
      </c>
      <c r="D44" s="56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8"/>
      <c r="AH44" s="6"/>
      <c r="AI44" s="7"/>
      <c r="AJ44" s="100"/>
    </row>
    <row r="45" spans="1:36" ht="18.95" customHeight="1" thickBot="1" x14ac:dyDescent="0.3">
      <c r="A45" s="120" t="s">
        <v>3</v>
      </c>
      <c r="B45" s="121"/>
      <c r="C45" s="45">
        <f t="shared" si="0"/>
        <v>42</v>
      </c>
      <c r="D45" s="50"/>
      <c r="E45" s="51"/>
      <c r="F45" s="59"/>
      <c r="G45" s="51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60"/>
      <c r="AH45" s="2" t="e">
        <f>SUM(D45:AG54)/COUNTA(D2:AG2)/10</f>
        <v>#DIV/0!</v>
      </c>
      <c r="AI45" s="3" t="e">
        <f>AH45*50</f>
        <v>#DIV/0!</v>
      </c>
      <c r="AJ45" s="99" t="e">
        <f>IF(AI45&gt;95,"требуется пересмотр образовательных задач на предмет соответствия возможностям детей",IF(OR(AI45=75,AND(AI45&gt;75,AI45&lt;95)),"условия соответствуют образовательным задачам",IF(OR(AI45=50,AND(AI45&lt;75,AI45&gt;50)),"требуется оптимизация условий, созданных в ДОО","требуется коррекция условий, созданных в ДОО")))</f>
        <v>#DIV/0!</v>
      </c>
    </row>
    <row r="46" spans="1:36" ht="18.95" customHeight="1" thickBot="1" x14ac:dyDescent="0.3">
      <c r="A46" s="122"/>
      <c r="B46" s="123"/>
      <c r="C46" s="45">
        <f t="shared" si="0"/>
        <v>43</v>
      </c>
      <c r="D46" s="50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2"/>
      <c r="AH46" s="4"/>
      <c r="AI46" s="5"/>
      <c r="AJ46" s="99"/>
    </row>
    <row r="47" spans="1:36" ht="18.95" customHeight="1" thickBot="1" x14ac:dyDescent="0.3">
      <c r="A47" s="122"/>
      <c r="B47" s="123"/>
      <c r="C47" s="45">
        <f t="shared" si="0"/>
        <v>44</v>
      </c>
      <c r="D47" s="50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2"/>
      <c r="AH47" s="4"/>
      <c r="AI47" s="5"/>
      <c r="AJ47" s="99"/>
    </row>
    <row r="48" spans="1:36" ht="18.95" customHeight="1" thickBot="1" x14ac:dyDescent="0.3">
      <c r="A48" s="122"/>
      <c r="B48" s="123"/>
      <c r="C48" s="45">
        <f t="shared" si="0"/>
        <v>45</v>
      </c>
      <c r="D48" s="50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  <c r="AH48" s="4"/>
      <c r="AI48" s="5"/>
      <c r="AJ48" s="99"/>
    </row>
    <row r="49" spans="1:36" ht="18.95" customHeight="1" thickBot="1" x14ac:dyDescent="0.3">
      <c r="A49" s="122"/>
      <c r="B49" s="123"/>
      <c r="C49" s="45">
        <f t="shared" si="0"/>
        <v>46</v>
      </c>
      <c r="D49" s="50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2"/>
      <c r="AH49" s="4"/>
      <c r="AI49" s="5"/>
      <c r="AJ49" s="99"/>
    </row>
    <row r="50" spans="1:36" ht="18.95" customHeight="1" thickBot="1" x14ac:dyDescent="0.3">
      <c r="A50" s="122"/>
      <c r="B50" s="123"/>
      <c r="C50" s="45">
        <f t="shared" si="0"/>
        <v>47</v>
      </c>
      <c r="D50" s="50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2"/>
      <c r="AH50" s="4"/>
      <c r="AI50" s="5"/>
      <c r="AJ50" s="99"/>
    </row>
    <row r="51" spans="1:36" ht="18.95" customHeight="1" thickBot="1" x14ac:dyDescent="0.3">
      <c r="A51" s="122"/>
      <c r="B51" s="123"/>
      <c r="C51" s="18">
        <f t="shared" si="0"/>
        <v>48</v>
      </c>
      <c r="D51" s="19">
        <f>D30</f>
        <v>0</v>
      </c>
      <c r="E51" s="19">
        <f t="shared" ref="E51:AH51" si="9">E30</f>
        <v>0</v>
      </c>
      <c r="F51" s="19">
        <f t="shared" si="9"/>
        <v>0</v>
      </c>
      <c r="G51" s="19">
        <f t="shared" si="9"/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19">
        <f t="shared" si="9"/>
        <v>0</v>
      </c>
      <c r="L51" s="19">
        <f t="shared" si="9"/>
        <v>0</v>
      </c>
      <c r="M51" s="19">
        <f t="shared" si="9"/>
        <v>0</v>
      </c>
      <c r="N51" s="19">
        <f t="shared" si="9"/>
        <v>0</v>
      </c>
      <c r="O51" s="19">
        <f t="shared" si="9"/>
        <v>0</v>
      </c>
      <c r="P51" s="19">
        <f t="shared" si="9"/>
        <v>0</v>
      </c>
      <c r="Q51" s="19">
        <f t="shared" si="9"/>
        <v>0</v>
      </c>
      <c r="R51" s="19">
        <f t="shared" si="9"/>
        <v>0</v>
      </c>
      <c r="S51" s="19">
        <f t="shared" si="9"/>
        <v>0</v>
      </c>
      <c r="T51" s="19">
        <f t="shared" si="9"/>
        <v>0</v>
      </c>
      <c r="U51" s="19">
        <f t="shared" si="9"/>
        <v>0</v>
      </c>
      <c r="V51" s="19">
        <f t="shared" si="9"/>
        <v>0</v>
      </c>
      <c r="W51" s="19">
        <f t="shared" si="9"/>
        <v>0</v>
      </c>
      <c r="X51" s="19">
        <f t="shared" si="9"/>
        <v>0</v>
      </c>
      <c r="Y51" s="19">
        <f t="shared" si="9"/>
        <v>0</v>
      </c>
      <c r="Z51" s="19">
        <f t="shared" si="9"/>
        <v>0</v>
      </c>
      <c r="AA51" s="19">
        <f t="shared" si="9"/>
        <v>0</v>
      </c>
      <c r="AB51" s="19">
        <f t="shared" si="9"/>
        <v>0</v>
      </c>
      <c r="AC51" s="19">
        <f t="shared" si="9"/>
        <v>0</v>
      </c>
      <c r="AD51" s="19">
        <f t="shared" si="9"/>
        <v>0</v>
      </c>
      <c r="AE51" s="19">
        <f t="shared" si="9"/>
        <v>0</v>
      </c>
      <c r="AF51" s="19">
        <f t="shared" si="9"/>
        <v>0</v>
      </c>
      <c r="AG51" s="19">
        <f t="shared" si="9"/>
        <v>0</v>
      </c>
      <c r="AH51" s="19">
        <f t="shared" si="9"/>
        <v>0</v>
      </c>
      <c r="AI51" s="5"/>
      <c r="AJ51" s="99"/>
    </row>
    <row r="52" spans="1:36" ht="18.95" customHeight="1" thickBot="1" x14ac:dyDescent="0.3">
      <c r="A52" s="122"/>
      <c r="B52" s="123"/>
      <c r="C52" s="45">
        <f t="shared" si="0"/>
        <v>49</v>
      </c>
      <c r="D52" s="50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  <c r="AH52" s="4"/>
      <c r="AI52" s="5"/>
      <c r="AJ52" s="99"/>
    </row>
    <row r="53" spans="1:36" ht="18.95" customHeight="1" thickBot="1" x14ac:dyDescent="0.3">
      <c r="A53" s="122"/>
      <c r="B53" s="123"/>
      <c r="C53" s="45">
        <f t="shared" si="0"/>
        <v>50</v>
      </c>
      <c r="D53" s="50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2"/>
      <c r="AH53" s="4"/>
      <c r="AI53" s="5"/>
      <c r="AJ53" s="99"/>
    </row>
    <row r="54" spans="1:36" ht="18.95" customHeight="1" thickBot="1" x14ac:dyDescent="0.3">
      <c r="A54" s="124"/>
      <c r="B54" s="125"/>
      <c r="C54" s="61">
        <f t="shared" si="0"/>
        <v>51</v>
      </c>
      <c r="D54" s="56"/>
      <c r="E54" s="68"/>
      <c r="F54" s="67"/>
      <c r="G54" s="6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8"/>
      <c r="AH54" s="6"/>
      <c r="AI54" s="7"/>
      <c r="AJ54" s="99"/>
    </row>
    <row r="55" spans="1:36" s="23" customFormat="1" ht="60.95" customHeight="1" thickBot="1" x14ac:dyDescent="0.3">
      <c r="A55" s="112" t="s">
        <v>40</v>
      </c>
      <c r="B55" s="113"/>
      <c r="C55" s="114"/>
      <c r="D55" s="1">
        <f>(SUM(D4:D21)+SUM(D25:D31)+D33+D35+D37+SUM(D40:D50)+SUM(D52:D54))/42*50</f>
        <v>0</v>
      </c>
      <c r="E55" s="1">
        <f t="shared" ref="E55:AG55" si="10">(SUM(E4:E21)+SUM(E25:E31)+E33+E35+E37+SUM(E40:E50)+SUM(E52:E54))/42*50</f>
        <v>0</v>
      </c>
      <c r="F55" s="1">
        <f t="shared" si="10"/>
        <v>0</v>
      </c>
      <c r="G55" s="1">
        <f t="shared" si="10"/>
        <v>0</v>
      </c>
      <c r="H55" s="1">
        <f t="shared" si="10"/>
        <v>0</v>
      </c>
      <c r="I55" s="1">
        <f t="shared" si="10"/>
        <v>0</v>
      </c>
      <c r="J55" s="1">
        <f t="shared" si="10"/>
        <v>0</v>
      </c>
      <c r="K55" s="1">
        <f t="shared" si="10"/>
        <v>0</v>
      </c>
      <c r="L55" s="1">
        <f t="shared" si="10"/>
        <v>0</v>
      </c>
      <c r="M55" s="1">
        <f t="shared" si="10"/>
        <v>0</v>
      </c>
      <c r="N55" s="1">
        <f t="shared" si="10"/>
        <v>0</v>
      </c>
      <c r="O55" s="1">
        <f t="shared" si="10"/>
        <v>0</v>
      </c>
      <c r="P55" s="1">
        <f t="shared" si="10"/>
        <v>0</v>
      </c>
      <c r="Q55" s="1">
        <f t="shared" si="10"/>
        <v>0</v>
      </c>
      <c r="R55" s="1">
        <f t="shared" si="10"/>
        <v>0</v>
      </c>
      <c r="S55" s="1">
        <f t="shared" si="10"/>
        <v>0</v>
      </c>
      <c r="T55" s="1">
        <f t="shared" si="10"/>
        <v>0</v>
      </c>
      <c r="U55" s="1">
        <f t="shared" si="10"/>
        <v>0</v>
      </c>
      <c r="V55" s="1">
        <f t="shared" si="10"/>
        <v>0</v>
      </c>
      <c r="W55" s="1">
        <f t="shared" si="10"/>
        <v>0</v>
      </c>
      <c r="X55" s="1">
        <f t="shared" si="10"/>
        <v>0</v>
      </c>
      <c r="Y55" s="1">
        <f t="shared" si="10"/>
        <v>0</v>
      </c>
      <c r="Z55" s="1">
        <f t="shared" si="10"/>
        <v>0</v>
      </c>
      <c r="AA55" s="1">
        <f t="shared" si="10"/>
        <v>0</v>
      </c>
      <c r="AB55" s="1">
        <f t="shared" si="10"/>
        <v>0</v>
      </c>
      <c r="AC55" s="1">
        <f t="shared" si="10"/>
        <v>0</v>
      </c>
      <c r="AD55" s="1">
        <f t="shared" si="10"/>
        <v>0</v>
      </c>
      <c r="AE55" s="1">
        <f t="shared" si="10"/>
        <v>0</v>
      </c>
      <c r="AF55" s="1">
        <f t="shared" si="10"/>
        <v>0</v>
      </c>
      <c r="AG55" s="1">
        <f t="shared" si="10"/>
        <v>0</v>
      </c>
      <c r="AH55" s="24" t="e">
        <f>SUM(D4:AG54)/COUNTA(D2:AG2)/51</f>
        <v>#DIV/0!</v>
      </c>
      <c r="AI55" s="3" t="e">
        <f>AH55*50</f>
        <v>#DIV/0!</v>
      </c>
      <c r="AJ55" s="115" t="e">
        <f>IF(AI55&gt;95,"требуется пересмотр образовательных задач на предмет соответствия возможностям детей",IF(OR(AI55=75,AND(AI55&gt;75,AI55&lt;95)),"условия соответствуют образовательным задачам",IF(OR(AI55=50,AND(AI55&lt;75,AI55&gt;50)),"требуется оптимизация условий, созданных в ДОО","требуется коррекция условий, созданных в ДОО")))</f>
        <v>#DIV/0!</v>
      </c>
    </row>
    <row r="56" spans="1:36" s="23" customFormat="1" ht="258" customHeight="1" thickBot="1" x14ac:dyDescent="0.3">
      <c r="A56" s="117" t="s">
        <v>37</v>
      </c>
      <c r="B56" s="118"/>
      <c r="C56" s="119"/>
      <c r="D56" s="85">
        <f>IF(COUNTA(D2)=0,0,IF(D55&gt;95,"высокий темп развития",IF(OR(D55=75,AND(D55&gt;75,D55&lt;95)),"успешное развитие",IF(OR(D55=50,AND(D55&lt;75,D55&gt;50)),"норма развития",IF(OR(D55=30,AND(D55&lt;59,D55&gt;30)),"разраб.инд.образ.маршрута и/или психол.диагн.","рекомендуется комплексное психол.обследование")))))</f>
        <v>0</v>
      </c>
      <c r="E56" s="85">
        <f t="shared" ref="E56:AG56" si="11">IF(COUNTA(E2)=0,0,IF(E55&gt;95,"высокий темп развития",IF(OR(E55=75,AND(E55&gt;75,E55&lt;95)),"успешное развитие",IF(OR(E55=50,AND(E55&lt;75,E55&gt;50)),"норма развития",IF(OR(E55=30,AND(E55&lt;59,E55&gt;30)),"разраб.инд.образ.маршрута и/или психол.диагн.","рекомендуется комплексное психол.обследование")))))</f>
        <v>0</v>
      </c>
      <c r="F56" s="85">
        <f t="shared" si="11"/>
        <v>0</v>
      </c>
      <c r="G56" s="85">
        <f t="shared" si="11"/>
        <v>0</v>
      </c>
      <c r="H56" s="85">
        <f t="shared" si="11"/>
        <v>0</v>
      </c>
      <c r="I56" s="85">
        <f t="shared" si="11"/>
        <v>0</v>
      </c>
      <c r="J56" s="85">
        <f t="shared" si="11"/>
        <v>0</v>
      </c>
      <c r="K56" s="85">
        <f t="shared" si="11"/>
        <v>0</v>
      </c>
      <c r="L56" s="85">
        <f t="shared" si="11"/>
        <v>0</v>
      </c>
      <c r="M56" s="85">
        <f t="shared" si="11"/>
        <v>0</v>
      </c>
      <c r="N56" s="85">
        <f t="shared" si="11"/>
        <v>0</v>
      </c>
      <c r="O56" s="85">
        <f t="shared" si="11"/>
        <v>0</v>
      </c>
      <c r="P56" s="85">
        <f t="shared" si="11"/>
        <v>0</v>
      </c>
      <c r="Q56" s="85">
        <f t="shared" si="11"/>
        <v>0</v>
      </c>
      <c r="R56" s="85">
        <f t="shared" si="11"/>
        <v>0</v>
      </c>
      <c r="S56" s="85">
        <f t="shared" si="11"/>
        <v>0</v>
      </c>
      <c r="T56" s="85">
        <f t="shared" si="11"/>
        <v>0</v>
      </c>
      <c r="U56" s="85">
        <f t="shared" si="11"/>
        <v>0</v>
      </c>
      <c r="V56" s="85">
        <f t="shared" si="11"/>
        <v>0</v>
      </c>
      <c r="W56" s="85">
        <f t="shared" si="11"/>
        <v>0</v>
      </c>
      <c r="X56" s="85">
        <f t="shared" si="11"/>
        <v>0</v>
      </c>
      <c r="Y56" s="85">
        <f t="shared" si="11"/>
        <v>0</v>
      </c>
      <c r="Z56" s="85">
        <f t="shared" si="11"/>
        <v>0</v>
      </c>
      <c r="AA56" s="85">
        <f t="shared" si="11"/>
        <v>0</v>
      </c>
      <c r="AB56" s="85">
        <f t="shared" si="11"/>
        <v>0</v>
      </c>
      <c r="AC56" s="85">
        <f t="shared" si="11"/>
        <v>0</v>
      </c>
      <c r="AD56" s="85">
        <f t="shared" si="11"/>
        <v>0</v>
      </c>
      <c r="AE56" s="85">
        <f t="shared" si="11"/>
        <v>0</v>
      </c>
      <c r="AF56" s="85">
        <f t="shared" si="11"/>
        <v>0</v>
      </c>
      <c r="AG56" s="85">
        <f t="shared" si="11"/>
        <v>0</v>
      </c>
      <c r="AH56" s="24"/>
      <c r="AI56" s="46"/>
      <c r="AJ56" s="116"/>
    </row>
  </sheetData>
  <sheetProtection password="CA9C" sheet="1" objects="1" scenarios="1"/>
  <mergeCells count="16">
    <mergeCell ref="A19:B30"/>
    <mergeCell ref="AJ19:AJ30"/>
    <mergeCell ref="A1:AJ1"/>
    <mergeCell ref="A2:C3"/>
    <mergeCell ref="AJ2:AJ3"/>
    <mergeCell ref="A4:B18"/>
    <mergeCell ref="AJ4:AJ18"/>
    <mergeCell ref="AJ55:AJ56"/>
    <mergeCell ref="A56:C56"/>
    <mergeCell ref="A55:C55"/>
    <mergeCell ref="A31:B36"/>
    <mergeCell ref="AJ31:AJ36"/>
    <mergeCell ref="A37:B44"/>
    <mergeCell ref="AJ37:AJ44"/>
    <mergeCell ref="A45:B54"/>
    <mergeCell ref="AJ45:AJ54"/>
  </mergeCells>
  <phoneticPr fontId="6" type="noConversion"/>
  <pageMargins left="0.39370078740157483" right="0.39370078740157483" top="0.39370078740157483" bottom="0.39370078740157483" header="0.31496062992125984" footer="0.31496062992125984"/>
  <pageSetup paperSize="9" orientation="landscape" r:id="rId1"/>
  <rowBreaks count="3" manualBreakCount="3">
    <brk id="18" max="16383" man="1"/>
    <brk id="36" max="16383" man="1"/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2"/>
  <sheetViews>
    <sheetView workbookViewId="0">
      <selection sqref="A1:AL1"/>
    </sheetView>
  </sheetViews>
  <sheetFormatPr defaultRowHeight="15" x14ac:dyDescent="0.25"/>
  <cols>
    <col min="1" max="1" width="6.42578125" style="25" customWidth="1"/>
    <col min="2" max="2" width="4.28515625" style="25" customWidth="1"/>
    <col min="3" max="3" width="3.28515625" style="10" customWidth="1"/>
    <col min="4" max="35" width="3" style="10" customWidth="1"/>
    <col min="36" max="36" width="4.85546875" style="10" hidden="1" customWidth="1"/>
    <col min="37" max="37" width="6.7109375" style="10" customWidth="1"/>
    <col min="38" max="38" width="11" style="27" customWidth="1"/>
    <col min="39" max="16384" width="9.140625" style="8"/>
  </cols>
  <sheetData>
    <row r="1" spans="1:38" ht="18.75" thickBot="1" x14ac:dyDescent="0.3">
      <c r="A1" s="101" t="s">
        <v>28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</row>
    <row r="2" spans="1:38" ht="127.5" customHeight="1" thickBot="1" x14ac:dyDescent="0.3">
      <c r="A2" s="102" t="s">
        <v>41</v>
      </c>
      <c r="B2" s="103"/>
      <c r="C2" s="104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41" t="s">
        <v>34</v>
      </c>
      <c r="AK2" s="42" t="s">
        <v>35</v>
      </c>
      <c r="AL2" s="110" t="s">
        <v>1</v>
      </c>
    </row>
    <row r="3" spans="1:38" s="10" customFormat="1" ht="15" customHeight="1" thickBot="1" x14ac:dyDescent="0.3">
      <c r="A3" s="105"/>
      <c r="B3" s="106"/>
      <c r="C3" s="107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43"/>
      <c r="AK3" s="44"/>
      <c r="AL3" s="111"/>
    </row>
    <row r="4" spans="1:38" ht="33.950000000000003" customHeight="1" thickBot="1" x14ac:dyDescent="0.3">
      <c r="A4" s="86" t="s">
        <v>38</v>
      </c>
      <c r="B4" s="87"/>
      <c r="C4" s="126" t="s">
        <v>5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8"/>
      <c r="AJ4" s="2" t="e">
        <f>SUM(D4:AI27)/COUNTA(D2:AI2)/18</f>
        <v>#DIV/0!</v>
      </c>
      <c r="AK4" s="3" t="e">
        <f>AJ4*50</f>
        <v>#DIV/0!</v>
      </c>
      <c r="AL4" s="98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8.95" customHeight="1" thickBot="1" x14ac:dyDescent="0.3">
      <c r="A5" s="88"/>
      <c r="B5" s="89"/>
      <c r="C5" s="9">
        <v>1</v>
      </c>
      <c r="D5" s="47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9"/>
      <c r="AJ5" s="4"/>
      <c r="AK5" s="5"/>
      <c r="AL5" s="99"/>
    </row>
    <row r="6" spans="1:38" ht="18.95" customHeight="1" thickBot="1" x14ac:dyDescent="0.3">
      <c r="A6" s="88"/>
      <c r="B6" s="89"/>
      <c r="C6" s="9">
        <f>C5+1</f>
        <v>2</v>
      </c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9"/>
      <c r="AJ6" s="4"/>
      <c r="AK6" s="5"/>
      <c r="AL6" s="99"/>
    </row>
    <row r="7" spans="1:38" ht="30.95" customHeight="1" thickBot="1" x14ac:dyDescent="0.3">
      <c r="A7" s="88"/>
      <c r="B7" s="89"/>
      <c r="C7" s="126" t="s">
        <v>6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8"/>
      <c r="AJ7" s="4"/>
      <c r="AK7" s="5"/>
      <c r="AL7" s="99"/>
    </row>
    <row r="8" spans="1:38" ht="18.95" customHeight="1" thickBot="1" x14ac:dyDescent="0.3">
      <c r="A8" s="88"/>
      <c r="B8" s="89"/>
      <c r="C8" s="9">
        <f>C6+1</f>
        <v>3</v>
      </c>
      <c r="D8" s="47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9"/>
      <c r="AJ8" s="4"/>
      <c r="AK8" s="5"/>
      <c r="AL8" s="99"/>
    </row>
    <row r="9" spans="1:38" ht="18.95" customHeight="1" thickBot="1" x14ac:dyDescent="0.3">
      <c r="A9" s="88"/>
      <c r="B9" s="89"/>
      <c r="C9" s="9">
        <f>C8+1</f>
        <v>4</v>
      </c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9"/>
      <c r="AJ9" s="4"/>
      <c r="AK9" s="5"/>
      <c r="AL9" s="99"/>
    </row>
    <row r="10" spans="1:38" ht="30.95" customHeight="1" thickBot="1" x14ac:dyDescent="0.3">
      <c r="A10" s="88"/>
      <c r="B10" s="89"/>
      <c r="C10" s="126" t="s">
        <v>7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8"/>
      <c r="AJ10" s="4"/>
      <c r="AK10" s="5"/>
      <c r="AL10" s="99"/>
    </row>
    <row r="11" spans="1:38" ht="18.95" customHeight="1" thickBot="1" x14ac:dyDescent="0.3">
      <c r="A11" s="88"/>
      <c r="B11" s="89"/>
      <c r="C11" s="9">
        <f>C9+1</f>
        <v>5</v>
      </c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9"/>
      <c r="AJ11" s="4"/>
      <c r="AK11" s="5"/>
      <c r="AL11" s="99"/>
    </row>
    <row r="12" spans="1:38" ht="18.95" customHeight="1" thickBot="1" x14ac:dyDescent="0.3">
      <c r="A12" s="88"/>
      <c r="B12" s="89"/>
      <c r="C12" s="9">
        <f>C11+1</f>
        <v>6</v>
      </c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9"/>
      <c r="AJ12" s="4"/>
      <c r="AK12" s="5"/>
      <c r="AL12" s="99"/>
    </row>
    <row r="13" spans="1:38" ht="18.95" customHeight="1" thickBot="1" x14ac:dyDescent="0.3">
      <c r="A13" s="88"/>
      <c r="B13" s="89"/>
      <c r="C13" s="9">
        <f>C12+1</f>
        <v>7</v>
      </c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9"/>
      <c r="AJ13" s="4"/>
      <c r="AK13" s="5"/>
      <c r="AL13" s="99"/>
    </row>
    <row r="14" spans="1:38" ht="15.95" customHeight="1" thickBot="1" x14ac:dyDescent="0.3">
      <c r="A14" s="88"/>
      <c r="B14" s="89"/>
      <c r="C14" s="126" t="s">
        <v>8</v>
      </c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8"/>
      <c r="AJ14" s="4"/>
      <c r="AK14" s="5"/>
      <c r="AL14" s="99"/>
    </row>
    <row r="15" spans="1:38" ht="18.95" customHeight="1" thickBot="1" x14ac:dyDescent="0.3">
      <c r="A15" s="88"/>
      <c r="B15" s="89"/>
      <c r="C15" s="9">
        <f>C13+1</f>
        <v>8</v>
      </c>
      <c r="D15" s="47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9"/>
      <c r="AJ15" s="4"/>
      <c r="AK15" s="5"/>
      <c r="AL15" s="99"/>
    </row>
    <row r="16" spans="1:38" ht="18.95" customHeight="1" thickBot="1" x14ac:dyDescent="0.3">
      <c r="A16" s="88"/>
      <c r="B16" s="89"/>
      <c r="C16" s="9">
        <f t="shared" ref="C16:C21" si="0">C15+1</f>
        <v>9</v>
      </c>
      <c r="D16" s="47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9"/>
      <c r="AJ16" s="4"/>
      <c r="AK16" s="5"/>
      <c r="AL16" s="99"/>
    </row>
    <row r="17" spans="1:38" ht="18.95" customHeight="1" thickBot="1" x14ac:dyDescent="0.3">
      <c r="A17" s="88"/>
      <c r="B17" s="89"/>
      <c r="C17" s="9">
        <f t="shared" si="0"/>
        <v>10</v>
      </c>
      <c r="D17" s="4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9"/>
      <c r="AJ17" s="4"/>
      <c r="AK17" s="5"/>
      <c r="AL17" s="99"/>
    </row>
    <row r="18" spans="1:38" ht="18.95" customHeight="1" thickBot="1" x14ac:dyDescent="0.3">
      <c r="A18" s="88"/>
      <c r="B18" s="89"/>
      <c r="C18" s="9">
        <f t="shared" si="0"/>
        <v>11</v>
      </c>
      <c r="D18" s="47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9"/>
      <c r="AJ18" s="4"/>
      <c r="AK18" s="5"/>
      <c r="AL18" s="99"/>
    </row>
    <row r="19" spans="1:38" ht="18.95" customHeight="1" thickBot="1" x14ac:dyDescent="0.3">
      <c r="A19" s="88"/>
      <c r="B19" s="89"/>
      <c r="C19" s="9">
        <f t="shared" si="0"/>
        <v>12</v>
      </c>
      <c r="D19" s="4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9"/>
      <c r="AJ19" s="4"/>
      <c r="AK19" s="5"/>
      <c r="AL19" s="99"/>
    </row>
    <row r="20" spans="1:38" ht="18.95" customHeight="1" thickBot="1" x14ac:dyDescent="0.3">
      <c r="A20" s="88"/>
      <c r="B20" s="89"/>
      <c r="C20" s="9">
        <f t="shared" si="0"/>
        <v>13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4"/>
      <c r="AJ20" s="4"/>
      <c r="AK20" s="5"/>
      <c r="AL20" s="99"/>
    </row>
    <row r="21" spans="1:38" ht="18.95" customHeight="1" thickBot="1" x14ac:dyDescent="0.3">
      <c r="A21" s="88"/>
      <c r="B21" s="89"/>
      <c r="C21" s="9">
        <f t="shared" si="0"/>
        <v>14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4"/>
      <c r="AJ21" s="4"/>
      <c r="AK21" s="5"/>
      <c r="AL21" s="99"/>
    </row>
    <row r="22" spans="1:38" ht="18.95" customHeight="1" thickBot="1" x14ac:dyDescent="0.3">
      <c r="A22" s="88" t="s">
        <v>38</v>
      </c>
      <c r="B22" s="89"/>
      <c r="C22" s="126" t="s">
        <v>9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8"/>
      <c r="AJ22" s="4"/>
      <c r="AK22" s="5"/>
      <c r="AL22" s="99" t="s">
        <v>42</v>
      </c>
    </row>
    <row r="23" spans="1:38" ht="18.95" customHeight="1" thickBot="1" x14ac:dyDescent="0.3">
      <c r="A23" s="88"/>
      <c r="B23" s="89"/>
      <c r="C23" s="9">
        <f>C21+1</f>
        <v>15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  <c r="AJ23" s="4"/>
      <c r="AK23" s="5"/>
      <c r="AL23" s="99"/>
    </row>
    <row r="24" spans="1:38" ht="18.95" customHeight="1" thickBot="1" x14ac:dyDescent="0.3">
      <c r="A24" s="88"/>
      <c r="B24" s="89"/>
      <c r="C24" s="9">
        <f>C23+1</f>
        <v>16</v>
      </c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4"/>
      <c r="AJ24" s="4"/>
      <c r="AK24" s="5"/>
      <c r="AL24" s="99"/>
    </row>
    <row r="25" spans="1:38" ht="18.95" customHeight="1" thickBot="1" x14ac:dyDescent="0.3">
      <c r="A25" s="88"/>
      <c r="B25" s="89"/>
      <c r="C25" s="126" t="s">
        <v>10</v>
      </c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8"/>
      <c r="AJ25" s="4"/>
      <c r="AK25" s="5"/>
      <c r="AL25" s="99"/>
    </row>
    <row r="26" spans="1:38" ht="18.95" customHeight="1" thickBot="1" x14ac:dyDescent="0.3">
      <c r="A26" s="88"/>
      <c r="B26" s="89"/>
      <c r="C26" s="9">
        <f>C24+1</f>
        <v>17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4"/>
      <c r="AK26" s="5"/>
      <c r="AL26" s="99"/>
    </row>
    <row r="27" spans="1:38" ht="18.95" customHeight="1" thickBot="1" x14ac:dyDescent="0.3">
      <c r="A27" s="90"/>
      <c r="B27" s="91"/>
      <c r="C27" s="9">
        <f>C26+1</f>
        <v>18</v>
      </c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/>
      <c r="AJ27" s="6"/>
      <c r="AK27" s="7"/>
      <c r="AL27" s="100"/>
    </row>
    <row r="28" spans="1:38" ht="24" customHeight="1" thickBot="1" x14ac:dyDescent="0.3">
      <c r="A28" s="120" t="s">
        <v>44</v>
      </c>
      <c r="B28" s="121"/>
      <c r="C28" s="126" t="s">
        <v>11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8"/>
      <c r="AJ28" s="2" t="e">
        <f>SUM(D28:AI57)/COUNTA(D2:AI2)/24</f>
        <v>#DIV/0!</v>
      </c>
      <c r="AK28" s="3" t="e">
        <f>AJ28*50</f>
        <v>#DIV/0!</v>
      </c>
      <c r="AL28" s="98" t="e">
        <f>IF(AK28&gt;95,"требуется пересмотр образовательных задач на предмет соответствия возможностям детей",IF(OR(AK28=75,AND(AK28&gt;75,AK28&lt;95)),"условия соответствуют образовательным задачам",IF(OR(AK28=50,AND(AK28&lt;75,AK28&gt;50)),"требуется оптимизация условий, созданных в ДОО","требуется коррекция условий, созданных в ДОО")))</f>
        <v>#DIV/0!</v>
      </c>
    </row>
    <row r="29" spans="1:38" ht="18.95" customHeight="1" thickBot="1" x14ac:dyDescent="0.3">
      <c r="A29" s="122"/>
      <c r="B29" s="123"/>
      <c r="C29" s="61">
        <f>C27+1</f>
        <v>19</v>
      </c>
      <c r="D29" s="50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2"/>
      <c r="AJ29" s="4"/>
      <c r="AK29" s="5"/>
      <c r="AL29" s="99"/>
    </row>
    <row r="30" spans="1:38" ht="18.95" customHeight="1" thickBot="1" x14ac:dyDescent="0.3">
      <c r="A30" s="122"/>
      <c r="B30" s="123"/>
      <c r="C30" s="61">
        <f>C29+1</f>
        <v>20</v>
      </c>
      <c r="D30" s="5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2"/>
      <c r="AJ30" s="4"/>
      <c r="AK30" s="5"/>
      <c r="AL30" s="99"/>
    </row>
    <row r="31" spans="1:38" ht="18.95" customHeight="1" thickBot="1" x14ac:dyDescent="0.3">
      <c r="A31" s="122"/>
      <c r="B31" s="123"/>
      <c r="C31" s="61">
        <f>C30+1</f>
        <v>21</v>
      </c>
      <c r="D31" s="50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2"/>
      <c r="AJ31" s="4"/>
      <c r="AK31" s="5"/>
      <c r="AL31" s="99"/>
    </row>
    <row r="32" spans="1:38" ht="24" customHeight="1" thickBot="1" x14ac:dyDescent="0.3">
      <c r="A32" s="122"/>
      <c r="B32" s="123"/>
      <c r="C32" s="126" t="s">
        <v>12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8"/>
      <c r="AJ32" s="4"/>
      <c r="AK32" s="5"/>
      <c r="AL32" s="99"/>
    </row>
    <row r="33" spans="1:38" ht="18.95" customHeight="1" thickBot="1" x14ac:dyDescent="0.3">
      <c r="A33" s="122"/>
      <c r="B33" s="123"/>
      <c r="C33" s="61">
        <f>C31+1</f>
        <v>22</v>
      </c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2"/>
      <c r="AJ33" s="4"/>
      <c r="AK33" s="5"/>
      <c r="AL33" s="99"/>
    </row>
    <row r="34" spans="1:38" ht="18.95" customHeight="1" thickBot="1" x14ac:dyDescent="0.3">
      <c r="A34" s="122"/>
      <c r="B34" s="123"/>
      <c r="C34" s="61">
        <f>C33+1</f>
        <v>23</v>
      </c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2"/>
      <c r="AJ34" s="4"/>
      <c r="AK34" s="5"/>
      <c r="AL34" s="99"/>
    </row>
    <row r="35" spans="1:38" ht="18.95" customHeight="1" thickBot="1" x14ac:dyDescent="0.3">
      <c r="A35" s="122"/>
      <c r="B35" s="123"/>
      <c r="C35" s="11">
        <f>C34+1</f>
        <v>24</v>
      </c>
      <c r="D35" s="20">
        <f>D27</f>
        <v>0</v>
      </c>
      <c r="E35" s="21">
        <f t="shared" ref="E35:AJ35" si="1">E27</f>
        <v>0</v>
      </c>
      <c r="F35" s="21">
        <f t="shared" si="1"/>
        <v>0</v>
      </c>
      <c r="G35" s="21">
        <f t="shared" si="1"/>
        <v>0</v>
      </c>
      <c r="H35" s="21">
        <f t="shared" si="1"/>
        <v>0</v>
      </c>
      <c r="I35" s="21">
        <f t="shared" si="1"/>
        <v>0</v>
      </c>
      <c r="J35" s="21">
        <f t="shared" si="1"/>
        <v>0</v>
      </c>
      <c r="K35" s="21">
        <f t="shared" si="1"/>
        <v>0</v>
      </c>
      <c r="L35" s="21">
        <f t="shared" si="1"/>
        <v>0</v>
      </c>
      <c r="M35" s="21">
        <f t="shared" si="1"/>
        <v>0</v>
      </c>
      <c r="N35" s="21">
        <f t="shared" si="1"/>
        <v>0</v>
      </c>
      <c r="O35" s="21">
        <f t="shared" si="1"/>
        <v>0</v>
      </c>
      <c r="P35" s="21">
        <f t="shared" si="1"/>
        <v>0</v>
      </c>
      <c r="Q35" s="21">
        <f t="shared" si="1"/>
        <v>0</v>
      </c>
      <c r="R35" s="21">
        <f t="shared" si="1"/>
        <v>0</v>
      </c>
      <c r="S35" s="21">
        <f t="shared" si="1"/>
        <v>0</v>
      </c>
      <c r="T35" s="21">
        <f t="shared" si="1"/>
        <v>0</v>
      </c>
      <c r="U35" s="21">
        <f t="shared" si="1"/>
        <v>0</v>
      </c>
      <c r="V35" s="21">
        <f t="shared" si="1"/>
        <v>0</v>
      </c>
      <c r="W35" s="21">
        <f t="shared" si="1"/>
        <v>0</v>
      </c>
      <c r="X35" s="21">
        <f t="shared" si="1"/>
        <v>0</v>
      </c>
      <c r="Y35" s="21">
        <f t="shared" si="1"/>
        <v>0</v>
      </c>
      <c r="Z35" s="21">
        <f t="shared" si="1"/>
        <v>0</v>
      </c>
      <c r="AA35" s="21">
        <f t="shared" si="1"/>
        <v>0</v>
      </c>
      <c r="AB35" s="21">
        <f t="shared" si="1"/>
        <v>0</v>
      </c>
      <c r="AC35" s="21">
        <f t="shared" si="1"/>
        <v>0</v>
      </c>
      <c r="AD35" s="21">
        <f t="shared" si="1"/>
        <v>0</v>
      </c>
      <c r="AE35" s="21">
        <f t="shared" si="1"/>
        <v>0</v>
      </c>
      <c r="AF35" s="21">
        <f t="shared" si="1"/>
        <v>0</v>
      </c>
      <c r="AG35" s="21">
        <f t="shared" si="1"/>
        <v>0</v>
      </c>
      <c r="AH35" s="21">
        <f t="shared" si="1"/>
        <v>0</v>
      </c>
      <c r="AI35" s="21">
        <f t="shared" si="1"/>
        <v>0</v>
      </c>
      <c r="AJ35" s="22">
        <f t="shared" si="1"/>
        <v>0</v>
      </c>
      <c r="AK35" s="5"/>
      <c r="AL35" s="99"/>
    </row>
    <row r="36" spans="1:38" ht="23.1" customHeight="1" thickBot="1" x14ac:dyDescent="0.3">
      <c r="A36" s="122"/>
      <c r="B36" s="123"/>
      <c r="C36" s="126" t="s">
        <v>13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30"/>
      <c r="AJ36" s="4"/>
      <c r="AK36" s="5"/>
      <c r="AL36" s="99"/>
    </row>
    <row r="37" spans="1:38" ht="18.95" customHeight="1" thickBot="1" x14ac:dyDescent="0.3">
      <c r="A37" s="122"/>
      <c r="B37" s="123"/>
      <c r="C37" s="61">
        <f>C35+1</f>
        <v>25</v>
      </c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2"/>
      <c r="AJ37" s="4"/>
      <c r="AK37" s="5"/>
      <c r="AL37" s="99"/>
    </row>
    <row r="38" spans="1:38" ht="18.95" customHeight="1" thickBot="1" x14ac:dyDescent="0.3">
      <c r="A38" s="122"/>
      <c r="B38" s="123"/>
      <c r="C38" s="61">
        <f>C37+1</f>
        <v>26</v>
      </c>
      <c r="D38" s="50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2"/>
      <c r="AJ38" s="4"/>
      <c r="AK38" s="5"/>
      <c r="AL38" s="99"/>
    </row>
    <row r="39" spans="1:38" ht="18.95" customHeight="1" thickBot="1" x14ac:dyDescent="0.3">
      <c r="A39" s="122"/>
      <c r="B39" s="123"/>
      <c r="C39" s="11">
        <f>C38+1</f>
        <v>27</v>
      </c>
      <c r="D39" s="19">
        <f>D21</f>
        <v>0</v>
      </c>
      <c r="E39" s="12">
        <f t="shared" ref="E39:AI39" si="2">E21</f>
        <v>0</v>
      </c>
      <c r="F39" s="12">
        <f t="shared" si="2"/>
        <v>0</v>
      </c>
      <c r="G39" s="12">
        <f t="shared" si="2"/>
        <v>0</v>
      </c>
      <c r="H39" s="12">
        <f t="shared" si="2"/>
        <v>0</v>
      </c>
      <c r="I39" s="12">
        <f t="shared" si="2"/>
        <v>0</v>
      </c>
      <c r="J39" s="12">
        <f t="shared" si="2"/>
        <v>0</v>
      </c>
      <c r="K39" s="12">
        <f t="shared" si="2"/>
        <v>0</v>
      </c>
      <c r="L39" s="12">
        <f t="shared" si="2"/>
        <v>0</v>
      </c>
      <c r="M39" s="12">
        <f t="shared" si="2"/>
        <v>0</v>
      </c>
      <c r="N39" s="12">
        <f t="shared" si="2"/>
        <v>0</v>
      </c>
      <c r="O39" s="12">
        <f t="shared" si="2"/>
        <v>0</v>
      </c>
      <c r="P39" s="12">
        <f t="shared" si="2"/>
        <v>0</v>
      </c>
      <c r="Q39" s="12">
        <f t="shared" si="2"/>
        <v>0</v>
      </c>
      <c r="R39" s="12">
        <f t="shared" si="2"/>
        <v>0</v>
      </c>
      <c r="S39" s="12">
        <f t="shared" si="2"/>
        <v>0</v>
      </c>
      <c r="T39" s="12">
        <f t="shared" si="2"/>
        <v>0</v>
      </c>
      <c r="U39" s="12">
        <f t="shared" si="2"/>
        <v>0</v>
      </c>
      <c r="V39" s="12">
        <f t="shared" si="2"/>
        <v>0</v>
      </c>
      <c r="W39" s="12">
        <f t="shared" si="2"/>
        <v>0</v>
      </c>
      <c r="X39" s="12">
        <f t="shared" si="2"/>
        <v>0</v>
      </c>
      <c r="Y39" s="12">
        <f t="shared" si="2"/>
        <v>0</v>
      </c>
      <c r="Z39" s="12">
        <f t="shared" si="2"/>
        <v>0</v>
      </c>
      <c r="AA39" s="12">
        <f t="shared" si="2"/>
        <v>0</v>
      </c>
      <c r="AB39" s="12">
        <f t="shared" si="2"/>
        <v>0</v>
      </c>
      <c r="AC39" s="12">
        <f t="shared" si="2"/>
        <v>0</v>
      </c>
      <c r="AD39" s="12">
        <f t="shared" si="2"/>
        <v>0</v>
      </c>
      <c r="AE39" s="12">
        <f t="shared" si="2"/>
        <v>0</v>
      </c>
      <c r="AF39" s="12">
        <f t="shared" si="2"/>
        <v>0</v>
      </c>
      <c r="AG39" s="12">
        <f t="shared" si="2"/>
        <v>0</v>
      </c>
      <c r="AH39" s="12">
        <f t="shared" si="2"/>
        <v>0</v>
      </c>
      <c r="AI39" s="13">
        <f t="shared" si="2"/>
        <v>0</v>
      </c>
      <c r="AJ39" s="4"/>
      <c r="AK39" s="5"/>
      <c r="AL39" s="99"/>
    </row>
    <row r="40" spans="1:38" ht="18.95" customHeight="1" thickBot="1" x14ac:dyDescent="0.3">
      <c r="A40" s="122"/>
      <c r="B40" s="123"/>
      <c r="C40" s="61">
        <f>C39+1</f>
        <v>28</v>
      </c>
      <c r="D40" s="50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2"/>
      <c r="AJ40" s="4"/>
      <c r="AK40" s="5"/>
      <c r="AL40" s="99"/>
    </row>
    <row r="41" spans="1:38" ht="24" customHeight="1" thickBot="1" x14ac:dyDescent="0.3">
      <c r="A41" s="122" t="s">
        <v>44</v>
      </c>
      <c r="B41" s="123"/>
      <c r="C41" s="126" t="s">
        <v>14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8"/>
      <c r="AJ41" s="4"/>
      <c r="AK41" s="5" t="e">
        <f>AJ28*50</f>
        <v>#DIV/0!</v>
      </c>
      <c r="AL41" s="99" t="e">
        <f>IF(AK28&gt;95,"требуется пересмотр образовательных задач на предмет соответствия возможностям детей",IF(OR(AK28=75,AND(AK28&gt;75,AK28&lt;95)),"условия соответствуют образовательным задачам",IF(OR(AK28=50,AND(AK28&lt;75,AK28&gt;50)),"требуется оптимизация условий, созданных в ДОО","требуется коррекция условий, созданных в ДОО")))</f>
        <v>#DIV/0!</v>
      </c>
    </row>
    <row r="42" spans="1:38" ht="18.95" customHeight="1" thickBot="1" x14ac:dyDescent="0.3">
      <c r="A42" s="122"/>
      <c r="B42" s="123"/>
      <c r="C42" s="61">
        <f>C40+1</f>
        <v>29</v>
      </c>
      <c r="D42" s="50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2"/>
      <c r="AJ42" s="4"/>
      <c r="AK42" s="5"/>
      <c r="AL42" s="99"/>
    </row>
    <row r="43" spans="1:38" ht="18.95" customHeight="1" thickBot="1" x14ac:dyDescent="0.3">
      <c r="A43" s="122"/>
      <c r="B43" s="123"/>
      <c r="C43" s="61">
        <f>C42+1</f>
        <v>30</v>
      </c>
      <c r="D43" s="50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2"/>
      <c r="AJ43" s="4"/>
      <c r="AK43" s="5"/>
      <c r="AL43" s="99"/>
    </row>
    <row r="44" spans="1:38" ht="18.95" customHeight="1" thickBot="1" x14ac:dyDescent="0.3">
      <c r="A44" s="122"/>
      <c r="B44" s="123"/>
      <c r="C44" s="11">
        <f>C43+1</f>
        <v>31</v>
      </c>
      <c r="D44" s="19">
        <f>D8</f>
        <v>0</v>
      </c>
      <c r="E44" s="12">
        <f t="shared" ref="E44:AI44" si="3">E8</f>
        <v>0</v>
      </c>
      <c r="F44" s="12">
        <f t="shared" si="3"/>
        <v>0</v>
      </c>
      <c r="G44" s="12">
        <f t="shared" si="3"/>
        <v>0</v>
      </c>
      <c r="H44" s="12">
        <f t="shared" si="3"/>
        <v>0</v>
      </c>
      <c r="I44" s="12">
        <f t="shared" si="3"/>
        <v>0</v>
      </c>
      <c r="J44" s="12">
        <f t="shared" si="3"/>
        <v>0</v>
      </c>
      <c r="K44" s="12">
        <f t="shared" si="3"/>
        <v>0</v>
      </c>
      <c r="L44" s="12">
        <f t="shared" si="3"/>
        <v>0</v>
      </c>
      <c r="M44" s="12">
        <f t="shared" si="3"/>
        <v>0</v>
      </c>
      <c r="N44" s="12">
        <f t="shared" si="3"/>
        <v>0</v>
      </c>
      <c r="O44" s="12">
        <f t="shared" si="3"/>
        <v>0</v>
      </c>
      <c r="P44" s="12">
        <f t="shared" si="3"/>
        <v>0</v>
      </c>
      <c r="Q44" s="12">
        <f t="shared" si="3"/>
        <v>0</v>
      </c>
      <c r="R44" s="12">
        <f t="shared" si="3"/>
        <v>0</v>
      </c>
      <c r="S44" s="12">
        <f t="shared" si="3"/>
        <v>0</v>
      </c>
      <c r="T44" s="12">
        <f t="shared" si="3"/>
        <v>0</v>
      </c>
      <c r="U44" s="12">
        <f t="shared" si="3"/>
        <v>0</v>
      </c>
      <c r="V44" s="12">
        <f t="shared" si="3"/>
        <v>0</v>
      </c>
      <c r="W44" s="12">
        <f t="shared" si="3"/>
        <v>0</v>
      </c>
      <c r="X44" s="12">
        <f t="shared" si="3"/>
        <v>0</v>
      </c>
      <c r="Y44" s="12">
        <f t="shared" si="3"/>
        <v>0</v>
      </c>
      <c r="Z44" s="12">
        <f t="shared" si="3"/>
        <v>0</v>
      </c>
      <c r="AA44" s="12">
        <f t="shared" si="3"/>
        <v>0</v>
      </c>
      <c r="AB44" s="12">
        <f t="shared" si="3"/>
        <v>0</v>
      </c>
      <c r="AC44" s="12">
        <f t="shared" si="3"/>
        <v>0</v>
      </c>
      <c r="AD44" s="12">
        <f t="shared" si="3"/>
        <v>0</v>
      </c>
      <c r="AE44" s="12">
        <f t="shared" si="3"/>
        <v>0</v>
      </c>
      <c r="AF44" s="12">
        <f t="shared" si="3"/>
        <v>0</v>
      </c>
      <c r="AG44" s="12">
        <f t="shared" si="3"/>
        <v>0</v>
      </c>
      <c r="AH44" s="12">
        <f t="shared" si="3"/>
        <v>0</v>
      </c>
      <c r="AI44" s="13">
        <f t="shared" si="3"/>
        <v>0</v>
      </c>
      <c r="AJ44" s="4"/>
      <c r="AK44" s="5"/>
      <c r="AL44" s="99"/>
    </row>
    <row r="45" spans="1:38" ht="18.95" customHeight="1" thickBot="1" x14ac:dyDescent="0.3">
      <c r="A45" s="122"/>
      <c r="B45" s="123"/>
      <c r="C45" s="11">
        <f>C44+1</f>
        <v>32</v>
      </c>
      <c r="D45" s="19">
        <f>D9</f>
        <v>0</v>
      </c>
      <c r="E45" s="12">
        <f t="shared" ref="E45:AI45" si="4">E9</f>
        <v>0</v>
      </c>
      <c r="F45" s="12">
        <f t="shared" si="4"/>
        <v>0</v>
      </c>
      <c r="G45" s="12">
        <f t="shared" si="4"/>
        <v>0</v>
      </c>
      <c r="H45" s="12">
        <f t="shared" si="4"/>
        <v>0</v>
      </c>
      <c r="I45" s="12">
        <f t="shared" si="4"/>
        <v>0</v>
      </c>
      <c r="J45" s="12">
        <f t="shared" si="4"/>
        <v>0</v>
      </c>
      <c r="K45" s="12">
        <f t="shared" si="4"/>
        <v>0</v>
      </c>
      <c r="L45" s="12">
        <f t="shared" si="4"/>
        <v>0</v>
      </c>
      <c r="M45" s="12">
        <f t="shared" si="4"/>
        <v>0</v>
      </c>
      <c r="N45" s="12">
        <f t="shared" si="4"/>
        <v>0</v>
      </c>
      <c r="O45" s="12">
        <f t="shared" si="4"/>
        <v>0</v>
      </c>
      <c r="P45" s="12">
        <f t="shared" si="4"/>
        <v>0</v>
      </c>
      <c r="Q45" s="12">
        <f t="shared" si="4"/>
        <v>0</v>
      </c>
      <c r="R45" s="12">
        <f t="shared" si="4"/>
        <v>0</v>
      </c>
      <c r="S45" s="12">
        <f t="shared" si="4"/>
        <v>0</v>
      </c>
      <c r="T45" s="12">
        <f t="shared" si="4"/>
        <v>0</v>
      </c>
      <c r="U45" s="12">
        <f t="shared" si="4"/>
        <v>0</v>
      </c>
      <c r="V45" s="12">
        <f t="shared" si="4"/>
        <v>0</v>
      </c>
      <c r="W45" s="12">
        <f t="shared" si="4"/>
        <v>0</v>
      </c>
      <c r="X45" s="12">
        <f t="shared" si="4"/>
        <v>0</v>
      </c>
      <c r="Y45" s="12">
        <f t="shared" si="4"/>
        <v>0</v>
      </c>
      <c r="Z45" s="12">
        <f t="shared" si="4"/>
        <v>0</v>
      </c>
      <c r="AA45" s="12">
        <f t="shared" si="4"/>
        <v>0</v>
      </c>
      <c r="AB45" s="12">
        <f t="shared" si="4"/>
        <v>0</v>
      </c>
      <c r="AC45" s="12">
        <f t="shared" si="4"/>
        <v>0</v>
      </c>
      <c r="AD45" s="12">
        <f t="shared" si="4"/>
        <v>0</v>
      </c>
      <c r="AE45" s="12">
        <f t="shared" si="4"/>
        <v>0</v>
      </c>
      <c r="AF45" s="12">
        <f t="shared" si="4"/>
        <v>0</v>
      </c>
      <c r="AG45" s="12">
        <f t="shared" si="4"/>
        <v>0</v>
      </c>
      <c r="AH45" s="12">
        <f t="shared" si="4"/>
        <v>0</v>
      </c>
      <c r="AI45" s="13">
        <f t="shared" si="4"/>
        <v>0</v>
      </c>
      <c r="AJ45" s="4"/>
      <c r="AK45" s="5"/>
      <c r="AL45" s="99"/>
    </row>
    <row r="46" spans="1:38" ht="18.95" customHeight="1" thickBot="1" x14ac:dyDescent="0.3">
      <c r="A46" s="122"/>
      <c r="B46" s="123"/>
      <c r="C46" s="11">
        <f>C45+1</f>
        <v>33</v>
      </c>
      <c r="D46" s="19">
        <f>D24</f>
        <v>0</v>
      </c>
      <c r="E46" s="12">
        <f t="shared" ref="E46:AI46" si="5">E24</f>
        <v>0</v>
      </c>
      <c r="F46" s="12">
        <f t="shared" si="5"/>
        <v>0</v>
      </c>
      <c r="G46" s="12">
        <f t="shared" si="5"/>
        <v>0</v>
      </c>
      <c r="H46" s="12">
        <f t="shared" si="5"/>
        <v>0</v>
      </c>
      <c r="I46" s="12">
        <f t="shared" si="5"/>
        <v>0</v>
      </c>
      <c r="J46" s="12">
        <f t="shared" si="5"/>
        <v>0</v>
      </c>
      <c r="K46" s="12">
        <f t="shared" si="5"/>
        <v>0</v>
      </c>
      <c r="L46" s="12">
        <f t="shared" si="5"/>
        <v>0</v>
      </c>
      <c r="M46" s="12">
        <f t="shared" si="5"/>
        <v>0</v>
      </c>
      <c r="N46" s="12">
        <f t="shared" si="5"/>
        <v>0</v>
      </c>
      <c r="O46" s="12">
        <f t="shared" si="5"/>
        <v>0</v>
      </c>
      <c r="P46" s="12">
        <f t="shared" si="5"/>
        <v>0</v>
      </c>
      <c r="Q46" s="12">
        <f t="shared" si="5"/>
        <v>0</v>
      </c>
      <c r="R46" s="12">
        <f t="shared" si="5"/>
        <v>0</v>
      </c>
      <c r="S46" s="12">
        <f t="shared" si="5"/>
        <v>0</v>
      </c>
      <c r="T46" s="12">
        <f t="shared" si="5"/>
        <v>0</v>
      </c>
      <c r="U46" s="12">
        <f t="shared" si="5"/>
        <v>0</v>
      </c>
      <c r="V46" s="12">
        <f t="shared" si="5"/>
        <v>0</v>
      </c>
      <c r="W46" s="12">
        <f t="shared" si="5"/>
        <v>0</v>
      </c>
      <c r="X46" s="12">
        <f t="shared" si="5"/>
        <v>0</v>
      </c>
      <c r="Y46" s="12">
        <f t="shared" si="5"/>
        <v>0</v>
      </c>
      <c r="Z46" s="12">
        <f t="shared" si="5"/>
        <v>0</v>
      </c>
      <c r="AA46" s="12">
        <f t="shared" si="5"/>
        <v>0</v>
      </c>
      <c r="AB46" s="12">
        <f t="shared" si="5"/>
        <v>0</v>
      </c>
      <c r="AC46" s="12">
        <f t="shared" si="5"/>
        <v>0</v>
      </c>
      <c r="AD46" s="12">
        <f t="shared" si="5"/>
        <v>0</v>
      </c>
      <c r="AE46" s="12">
        <f t="shared" si="5"/>
        <v>0</v>
      </c>
      <c r="AF46" s="12">
        <f t="shared" si="5"/>
        <v>0</v>
      </c>
      <c r="AG46" s="12">
        <f t="shared" si="5"/>
        <v>0</v>
      </c>
      <c r="AH46" s="12">
        <f t="shared" si="5"/>
        <v>0</v>
      </c>
      <c r="AI46" s="13">
        <f t="shared" si="5"/>
        <v>0</v>
      </c>
      <c r="AJ46" s="4"/>
      <c r="AK46" s="5"/>
      <c r="AL46" s="99"/>
    </row>
    <row r="47" spans="1:38" ht="50.1" customHeight="1" thickBot="1" x14ac:dyDescent="0.3">
      <c r="A47" s="122"/>
      <c r="B47" s="123"/>
      <c r="C47" s="126" t="s">
        <v>15</v>
      </c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8"/>
      <c r="AJ47" s="4"/>
      <c r="AK47" s="5"/>
      <c r="AL47" s="99"/>
    </row>
    <row r="48" spans="1:38" ht="18.95" customHeight="1" thickBot="1" x14ac:dyDescent="0.3">
      <c r="A48" s="122"/>
      <c r="B48" s="123"/>
      <c r="C48" s="61">
        <f>C46+1</f>
        <v>34</v>
      </c>
      <c r="D48" s="50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2"/>
      <c r="AJ48" s="4"/>
      <c r="AK48" s="5"/>
      <c r="AL48" s="99"/>
    </row>
    <row r="49" spans="1:38" ht="18.95" customHeight="1" thickBot="1" x14ac:dyDescent="0.3">
      <c r="A49" s="122"/>
      <c r="B49" s="123"/>
      <c r="C49" s="61">
        <f t="shared" ref="C49:C54" si="6">C48+1</f>
        <v>35</v>
      </c>
      <c r="D49" s="50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2"/>
      <c r="AJ49" s="4"/>
      <c r="AK49" s="5"/>
      <c r="AL49" s="99"/>
    </row>
    <row r="50" spans="1:38" ht="18.95" customHeight="1" thickBot="1" x14ac:dyDescent="0.3">
      <c r="A50" s="122"/>
      <c r="B50" s="123"/>
      <c r="C50" s="61">
        <f t="shared" si="6"/>
        <v>36</v>
      </c>
      <c r="D50" s="50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2"/>
      <c r="AJ50" s="4"/>
      <c r="AK50" s="5"/>
      <c r="AL50" s="99"/>
    </row>
    <row r="51" spans="1:38" ht="18.95" customHeight="1" thickBot="1" x14ac:dyDescent="0.3">
      <c r="A51" s="122"/>
      <c r="B51" s="123"/>
      <c r="C51" s="61">
        <f t="shared" si="6"/>
        <v>37</v>
      </c>
      <c r="D51" s="50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2"/>
      <c r="AJ51" s="4"/>
      <c r="AK51" s="5"/>
      <c r="AL51" s="99"/>
    </row>
    <row r="52" spans="1:38" ht="18.95" customHeight="1" thickBot="1" x14ac:dyDescent="0.3">
      <c r="A52" s="122"/>
      <c r="B52" s="123"/>
      <c r="C52" s="61">
        <f t="shared" si="6"/>
        <v>38</v>
      </c>
      <c r="D52" s="50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2"/>
      <c r="AJ52" s="4"/>
      <c r="AK52" s="5"/>
      <c r="AL52" s="99"/>
    </row>
    <row r="53" spans="1:38" ht="18.95" customHeight="1" thickBot="1" x14ac:dyDescent="0.3">
      <c r="A53" s="122"/>
      <c r="B53" s="123"/>
      <c r="C53" s="61">
        <f t="shared" si="6"/>
        <v>39</v>
      </c>
      <c r="D53" s="50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2"/>
      <c r="AJ53" s="4"/>
      <c r="AK53" s="5"/>
      <c r="AL53" s="99"/>
    </row>
    <row r="54" spans="1:38" ht="18.95" customHeight="1" thickBot="1" x14ac:dyDescent="0.3">
      <c r="A54" s="122"/>
      <c r="B54" s="123"/>
      <c r="C54" s="61">
        <f t="shared" si="6"/>
        <v>40</v>
      </c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2"/>
      <c r="AJ54" s="4"/>
      <c r="AK54" s="5"/>
      <c r="AL54" s="99"/>
    </row>
    <row r="55" spans="1:38" ht="51.95" customHeight="1" thickBot="1" x14ac:dyDescent="0.3">
      <c r="A55" s="122"/>
      <c r="B55" s="123"/>
      <c r="C55" s="126" t="s">
        <v>16</v>
      </c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8"/>
      <c r="AJ55" s="4"/>
      <c r="AK55" s="5"/>
      <c r="AL55" s="99"/>
    </row>
    <row r="56" spans="1:38" ht="18.95" customHeight="1" thickBot="1" x14ac:dyDescent="0.3">
      <c r="A56" s="122"/>
      <c r="B56" s="123"/>
      <c r="C56" s="11">
        <f>C54+1</f>
        <v>41</v>
      </c>
      <c r="D56" s="19">
        <f>D23</f>
        <v>0</v>
      </c>
      <c r="E56" s="12">
        <f t="shared" ref="E56:AI56" si="7">E23</f>
        <v>0</v>
      </c>
      <c r="F56" s="12">
        <f t="shared" si="7"/>
        <v>0</v>
      </c>
      <c r="G56" s="12">
        <f t="shared" si="7"/>
        <v>0</v>
      </c>
      <c r="H56" s="12">
        <f t="shared" si="7"/>
        <v>0</v>
      </c>
      <c r="I56" s="12">
        <f t="shared" si="7"/>
        <v>0</v>
      </c>
      <c r="J56" s="12">
        <f t="shared" si="7"/>
        <v>0</v>
      </c>
      <c r="K56" s="12">
        <f t="shared" si="7"/>
        <v>0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0</v>
      </c>
      <c r="R56" s="12">
        <f t="shared" si="7"/>
        <v>0</v>
      </c>
      <c r="S56" s="12">
        <f t="shared" si="7"/>
        <v>0</v>
      </c>
      <c r="T56" s="12">
        <f t="shared" si="7"/>
        <v>0</v>
      </c>
      <c r="U56" s="12">
        <f t="shared" si="7"/>
        <v>0</v>
      </c>
      <c r="V56" s="12">
        <f t="shared" si="7"/>
        <v>0</v>
      </c>
      <c r="W56" s="12">
        <f t="shared" si="7"/>
        <v>0</v>
      </c>
      <c r="X56" s="12">
        <f t="shared" si="7"/>
        <v>0</v>
      </c>
      <c r="Y56" s="12">
        <f t="shared" si="7"/>
        <v>0</v>
      </c>
      <c r="Z56" s="12">
        <f t="shared" si="7"/>
        <v>0</v>
      </c>
      <c r="AA56" s="12">
        <f t="shared" si="7"/>
        <v>0</v>
      </c>
      <c r="AB56" s="12">
        <f t="shared" si="7"/>
        <v>0</v>
      </c>
      <c r="AC56" s="12">
        <f t="shared" si="7"/>
        <v>0</v>
      </c>
      <c r="AD56" s="12">
        <f t="shared" si="7"/>
        <v>0</v>
      </c>
      <c r="AE56" s="12">
        <f t="shared" si="7"/>
        <v>0</v>
      </c>
      <c r="AF56" s="12">
        <f t="shared" si="7"/>
        <v>0</v>
      </c>
      <c r="AG56" s="12">
        <f t="shared" si="7"/>
        <v>0</v>
      </c>
      <c r="AH56" s="12">
        <f t="shared" si="7"/>
        <v>0</v>
      </c>
      <c r="AI56" s="13">
        <f t="shared" si="7"/>
        <v>0</v>
      </c>
      <c r="AJ56" s="4"/>
      <c r="AK56" s="5"/>
      <c r="AL56" s="99"/>
    </row>
    <row r="57" spans="1:38" ht="18.95" customHeight="1" thickBot="1" x14ac:dyDescent="0.3">
      <c r="A57" s="124"/>
      <c r="B57" s="125"/>
      <c r="C57" s="61">
        <f>C56+1</f>
        <v>42</v>
      </c>
      <c r="D57" s="56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8"/>
      <c r="AJ57" s="6"/>
      <c r="AK57" s="7"/>
      <c r="AL57" s="100"/>
    </row>
    <row r="58" spans="1:38" ht="18.95" customHeight="1" thickBot="1" x14ac:dyDescent="0.3">
      <c r="A58" s="120" t="s">
        <v>43</v>
      </c>
      <c r="B58" s="121"/>
      <c r="C58" s="126" t="s">
        <v>17</v>
      </c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8"/>
      <c r="AJ58" s="2" t="e">
        <f>SUM(D58:AI72)/COUNTA(D2:AI2)/10</f>
        <v>#DIV/0!</v>
      </c>
      <c r="AK58" s="3" t="e">
        <f>AJ58*50</f>
        <v>#DIV/0!</v>
      </c>
      <c r="AL58" s="98" t="e">
        <f>IF(AK58&gt;95,"требуется пересмотр образовательных задач на предмет соответствия возможностям детей",IF(OR(AK58=75,AND(AK58&gt;75,AK58&lt;95)),"условия соответствуют образовательным задачам",IF(OR(AK58=50,AND(AK58&lt;75,AK58&gt;50)),"требуется оптимизация условий, созданных в ДОО","требуется коррекция условий, созданных в ДОО")))</f>
        <v>#DIV/0!</v>
      </c>
    </row>
    <row r="59" spans="1:38" ht="18.95" customHeight="1" thickBot="1" x14ac:dyDescent="0.3">
      <c r="A59" s="122"/>
      <c r="B59" s="123"/>
      <c r="C59" s="11">
        <f>C57+1</f>
        <v>43</v>
      </c>
      <c r="D59" s="19">
        <f>D31</f>
        <v>0</v>
      </c>
      <c r="E59" s="12">
        <f t="shared" ref="E59:AI59" si="8">E31</f>
        <v>0</v>
      </c>
      <c r="F59" s="12">
        <f t="shared" si="8"/>
        <v>0</v>
      </c>
      <c r="G59" s="12">
        <f t="shared" si="8"/>
        <v>0</v>
      </c>
      <c r="H59" s="12">
        <f t="shared" si="8"/>
        <v>0</v>
      </c>
      <c r="I59" s="12">
        <f t="shared" si="8"/>
        <v>0</v>
      </c>
      <c r="J59" s="12">
        <f t="shared" si="8"/>
        <v>0</v>
      </c>
      <c r="K59" s="12">
        <f t="shared" si="8"/>
        <v>0</v>
      </c>
      <c r="L59" s="12">
        <f t="shared" si="8"/>
        <v>0</v>
      </c>
      <c r="M59" s="12">
        <f t="shared" si="8"/>
        <v>0</v>
      </c>
      <c r="N59" s="12">
        <f t="shared" si="8"/>
        <v>0</v>
      </c>
      <c r="O59" s="12">
        <f t="shared" si="8"/>
        <v>0</v>
      </c>
      <c r="P59" s="12">
        <f t="shared" si="8"/>
        <v>0</v>
      </c>
      <c r="Q59" s="12">
        <f t="shared" si="8"/>
        <v>0</v>
      </c>
      <c r="R59" s="12">
        <f t="shared" si="8"/>
        <v>0</v>
      </c>
      <c r="S59" s="12">
        <f t="shared" si="8"/>
        <v>0</v>
      </c>
      <c r="T59" s="12">
        <f t="shared" si="8"/>
        <v>0</v>
      </c>
      <c r="U59" s="12">
        <f t="shared" si="8"/>
        <v>0</v>
      </c>
      <c r="V59" s="12">
        <f t="shared" si="8"/>
        <v>0</v>
      </c>
      <c r="W59" s="12">
        <f t="shared" si="8"/>
        <v>0</v>
      </c>
      <c r="X59" s="12">
        <f t="shared" si="8"/>
        <v>0</v>
      </c>
      <c r="Y59" s="12">
        <f t="shared" si="8"/>
        <v>0</v>
      </c>
      <c r="Z59" s="12">
        <f t="shared" si="8"/>
        <v>0</v>
      </c>
      <c r="AA59" s="12">
        <f t="shared" si="8"/>
        <v>0</v>
      </c>
      <c r="AB59" s="12">
        <f t="shared" si="8"/>
        <v>0</v>
      </c>
      <c r="AC59" s="12">
        <f t="shared" si="8"/>
        <v>0</v>
      </c>
      <c r="AD59" s="12">
        <f t="shared" si="8"/>
        <v>0</v>
      </c>
      <c r="AE59" s="12">
        <f t="shared" si="8"/>
        <v>0</v>
      </c>
      <c r="AF59" s="12">
        <f t="shared" si="8"/>
        <v>0</v>
      </c>
      <c r="AG59" s="12">
        <f t="shared" si="8"/>
        <v>0</v>
      </c>
      <c r="AH59" s="12">
        <f t="shared" si="8"/>
        <v>0</v>
      </c>
      <c r="AI59" s="13">
        <f t="shared" si="8"/>
        <v>0</v>
      </c>
      <c r="AJ59" s="4"/>
      <c r="AK59" s="5"/>
      <c r="AL59" s="99"/>
    </row>
    <row r="60" spans="1:38" ht="18.95" customHeight="1" thickBot="1" x14ac:dyDescent="0.3">
      <c r="A60" s="122"/>
      <c r="B60" s="123"/>
      <c r="C60" s="61">
        <f>C59+1</f>
        <v>44</v>
      </c>
      <c r="D60" s="50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2"/>
      <c r="AJ60" s="4"/>
      <c r="AK60" s="5"/>
      <c r="AL60" s="99"/>
    </row>
    <row r="61" spans="1:38" ht="38.1" customHeight="1" thickBot="1" x14ac:dyDescent="0.3">
      <c r="A61" s="122"/>
      <c r="B61" s="123"/>
      <c r="C61" s="126" t="s">
        <v>18</v>
      </c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8"/>
      <c r="AJ61" s="4"/>
      <c r="AK61" s="5"/>
      <c r="AL61" s="99"/>
    </row>
    <row r="62" spans="1:38" ht="18.95" customHeight="1" thickBot="1" x14ac:dyDescent="0.3">
      <c r="A62" s="122"/>
      <c r="B62" s="123"/>
      <c r="C62" s="61">
        <f>C60+1</f>
        <v>45</v>
      </c>
      <c r="D62" s="50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2"/>
      <c r="AJ62" s="4"/>
      <c r="AK62" s="5"/>
      <c r="AL62" s="99"/>
    </row>
    <row r="63" spans="1:38" ht="18.95" customHeight="1" thickBot="1" x14ac:dyDescent="0.3">
      <c r="A63" s="122"/>
      <c r="B63" s="123"/>
      <c r="C63" s="11">
        <f>C62+1</f>
        <v>46</v>
      </c>
      <c r="D63" s="19">
        <f>D13</f>
        <v>0</v>
      </c>
      <c r="E63" s="12">
        <f t="shared" ref="E63:AI63" si="9">E13</f>
        <v>0</v>
      </c>
      <c r="F63" s="12">
        <f t="shared" si="9"/>
        <v>0</v>
      </c>
      <c r="G63" s="12">
        <f t="shared" si="9"/>
        <v>0</v>
      </c>
      <c r="H63" s="12">
        <f t="shared" si="9"/>
        <v>0</v>
      </c>
      <c r="I63" s="12">
        <f t="shared" si="9"/>
        <v>0</v>
      </c>
      <c r="J63" s="12">
        <f t="shared" si="9"/>
        <v>0</v>
      </c>
      <c r="K63" s="12">
        <f t="shared" si="9"/>
        <v>0</v>
      </c>
      <c r="L63" s="12">
        <f t="shared" si="9"/>
        <v>0</v>
      </c>
      <c r="M63" s="12">
        <f t="shared" si="9"/>
        <v>0</v>
      </c>
      <c r="N63" s="12">
        <f t="shared" si="9"/>
        <v>0</v>
      </c>
      <c r="O63" s="12">
        <f t="shared" si="9"/>
        <v>0</v>
      </c>
      <c r="P63" s="12">
        <f t="shared" si="9"/>
        <v>0</v>
      </c>
      <c r="Q63" s="12">
        <f t="shared" si="9"/>
        <v>0</v>
      </c>
      <c r="R63" s="12">
        <f t="shared" si="9"/>
        <v>0</v>
      </c>
      <c r="S63" s="12">
        <f t="shared" si="9"/>
        <v>0</v>
      </c>
      <c r="T63" s="12">
        <f t="shared" si="9"/>
        <v>0</v>
      </c>
      <c r="U63" s="12">
        <f t="shared" si="9"/>
        <v>0</v>
      </c>
      <c r="V63" s="12">
        <f t="shared" si="9"/>
        <v>0</v>
      </c>
      <c r="W63" s="12">
        <f t="shared" si="9"/>
        <v>0</v>
      </c>
      <c r="X63" s="12">
        <f t="shared" si="9"/>
        <v>0</v>
      </c>
      <c r="Y63" s="12">
        <f t="shared" si="9"/>
        <v>0</v>
      </c>
      <c r="Z63" s="12">
        <f t="shared" si="9"/>
        <v>0</v>
      </c>
      <c r="AA63" s="12">
        <f t="shared" si="9"/>
        <v>0</v>
      </c>
      <c r="AB63" s="12">
        <f t="shared" si="9"/>
        <v>0</v>
      </c>
      <c r="AC63" s="12">
        <f t="shared" si="9"/>
        <v>0</v>
      </c>
      <c r="AD63" s="12">
        <f t="shared" si="9"/>
        <v>0</v>
      </c>
      <c r="AE63" s="12">
        <f t="shared" si="9"/>
        <v>0</v>
      </c>
      <c r="AF63" s="12">
        <f t="shared" si="9"/>
        <v>0</v>
      </c>
      <c r="AG63" s="12">
        <f t="shared" si="9"/>
        <v>0</v>
      </c>
      <c r="AH63" s="12">
        <f t="shared" si="9"/>
        <v>0</v>
      </c>
      <c r="AI63" s="13">
        <f t="shared" si="9"/>
        <v>0</v>
      </c>
      <c r="AJ63" s="4"/>
      <c r="AK63" s="5"/>
      <c r="AL63" s="99"/>
    </row>
    <row r="64" spans="1:38" ht="18.95" customHeight="1" thickBot="1" x14ac:dyDescent="0.3">
      <c r="A64" s="122"/>
      <c r="B64" s="123"/>
      <c r="C64" s="61">
        <f>C63+1</f>
        <v>47</v>
      </c>
      <c r="D64" s="50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2"/>
      <c r="AJ64" s="4"/>
      <c r="AK64" s="5"/>
      <c r="AL64" s="99"/>
    </row>
    <row r="65" spans="1:38" ht="18.95" customHeight="1" thickBot="1" x14ac:dyDescent="0.3">
      <c r="A65" s="122"/>
      <c r="B65" s="123"/>
      <c r="C65" s="126" t="s">
        <v>19</v>
      </c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8"/>
      <c r="AJ65" s="4"/>
      <c r="AK65" s="5"/>
      <c r="AL65" s="99"/>
    </row>
    <row r="66" spans="1:38" ht="18.95" customHeight="1" thickBot="1" x14ac:dyDescent="0.3">
      <c r="A66" s="122"/>
      <c r="B66" s="123"/>
      <c r="C66" s="11">
        <f>C64+1</f>
        <v>48</v>
      </c>
      <c r="D66" s="19">
        <f>D30</f>
        <v>0</v>
      </c>
      <c r="E66" s="12">
        <f t="shared" ref="E66:AI66" si="10">E30</f>
        <v>0</v>
      </c>
      <c r="F66" s="12">
        <f t="shared" si="10"/>
        <v>0</v>
      </c>
      <c r="G66" s="12">
        <f t="shared" si="10"/>
        <v>0</v>
      </c>
      <c r="H66" s="12">
        <f t="shared" si="10"/>
        <v>0</v>
      </c>
      <c r="I66" s="12">
        <f t="shared" si="10"/>
        <v>0</v>
      </c>
      <c r="J66" s="12">
        <f t="shared" si="10"/>
        <v>0</v>
      </c>
      <c r="K66" s="12">
        <f t="shared" si="10"/>
        <v>0</v>
      </c>
      <c r="L66" s="12">
        <f t="shared" si="10"/>
        <v>0</v>
      </c>
      <c r="M66" s="12">
        <f t="shared" si="10"/>
        <v>0</v>
      </c>
      <c r="N66" s="12">
        <f t="shared" si="10"/>
        <v>0</v>
      </c>
      <c r="O66" s="12">
        <f t="shared" si="10"/>
        <v>0</v>
      </c>
      <c r="P66" s="12">
        <f t="shared" si="10"/>
        <v>0</v>
      </c>
      <c r="Q66" s="12">
        <f t="shared" si="10"/>
        <v>0</v>
      </c>
      <c r="R66" s="12">
        <f t="shared" si="10"/>
        <v>0</v>
      </c>
      <c r="S66" s="12">
        <f t="shared" si="10"/>
        <v>0</v>
      </c>
      <c r="T66" s="12">
        <f t="shared" si="10"/>
        <v>0</v>
      </c>
      <c r="U66" s="12">
        <f t="shared" si="10"/>
        <v>0</v>
      </c>
      <c r="V66" s="12">
        <f t="shared" si="10"/>
        <v>0</v>
      </c>
      <c r="W66" s="12">
        <f t="shared" si="10"/>
        <v>0</v>
      </c>
      <c r="X66" s="12">
        <f t="shared" si="10"/>
        <v>0</v>
      </c>
      <c r="Y66" s="12">
        <f t="shared" si="10"/>
        <v>0</v>
      </c>
      <c r="Z66" s="12">
        <f t="shared" si="10"/>
        <v>0</v>
      </c>
      <c r="AA66" s="12">
        <f t="shared" si="10"/>
        <v>0</v>
      </c>
      <c r="AB66" s="12">
        <f t="shared" si="10"/>
        <v>0</v>
      </c>
      <c r="AC66" s="12">
        <f t="shared" si="10"/>
        <v>0</v>
      </c>
      <c r="AD66" s="12">
        <f t="shared" si="10"/>
        <v>0</v>
      </c>
      <c r="AE66" s="12">
        <f t="shared" si="10"/>
        <v>0</v>
      </c>
      <c r="AF66" s="12">
        <f t="shared" si="10"/>
        <v>0</v>
      </c>
      <c r="AG66" s="12">
        <f t="shared" si="10"/>
        <v>0</v>
      </c>
      <c r="AH66" s="12">
        <f t="shared" si="10"/>
        <v>0</v>
      </c>
      <c r="AI66" s="13">
        <f t="shared" si="10"/>
        <v>0</v>
      </c>
      <c r="AJ66" s="4"/>
      <c r="AK66" s="5"/>
      <c r="AL66" s="99"/>
    </row>
    <row r="67" spans="1:38" ht="36" customHeight="1" thickBot="1" x14ac:dyDescent="0.3">
      <c r="A67" s="122"/>
      <c r="B67" s="123"/>
      <c r="C67" s="126" t="s">
        <v>20</v>
      </c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8"/>
      <c r="AJ67" s="4"/>
      <c r="AK67" s="5"/>
      <c r="AL67" s="99"/>
    </row>
    <row r="68" spans="1:38" ht="18.95" customHeight="1" thickBot="1" x14ac:dyDescent="0.3">
      <c r="A68" s="122"/>
      <c r="B68" s="123"/>
      <c r="C68" s="61">
        <f>C66+1</f>
        <v>49</v>
      </c>
      <c r="D68" s="50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2"/>
      <c r="AJ68" s="4"/>
      <c r="AK68" s="5"/>
      <c r="AL68" s="99"/>
    </row>
    <row r="69" spans="1:38" ht="18.95" customHeight="1" thickBot="1" x14ac:dyDescent="0.3">
      <c r="A69" s="122"/>
      <c r="B69" s="123"/>
      <c r="C69" s="61">
        <f>C68+1</f>
        <v>50</v>
      </c>
      <c r="D69" s="50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2"/>
      <c r="AJ69" s="4"/>
      <c r="AK69" s="5"/>
      <c r="AL69" s="99"/>
    </row>
    <row r="70" spans="1:38" ht="38.1" customHeight="1" thickBot="1" x14ac:dyDescent="0.3">
      <c r="A70" s="122"/>
      <c r="B70" s="123"/>
      <c r="C70" s="126" t="s">
        <v>21</v>
      </c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8"/>
      <c r="AJ70" s="4"/>
      <c r="AK70" s="5"/>
      <c r="AL70" s="99"/>
    </row>
    <row r="71" spans="1:38" ht="18.95" customHeight="1" thickBot="1" x14ac:dyDescent="0.3">
      <c r="A71" s="122"/>
      <c r="B71" s="123"/>
      <c r="C71" s="61">
        <f>C69+1</f>
        <v>51</v>
      </c>
      <c r="D71" s="50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2"/>
      <c r="AJ71" s="4"/>
      <c r="AK71" s="5"/>
      <c r="AL71" s="99"/>
    </row>
    <row r="72" spans="1:38" ht="18.95" customHeight="1" thickBot="1" x14ac:dyDescent="0.3">
      <c r="A72" s="124"/>
      <c r="B72" s="125"/>
      <c r="C72" s="61">
        <f>C71+1</f>
        <v>52</v>
      </c>
      <c r="D72" s="56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8"/>
      <c r="AJ72" s="6"/>
      <c r="AK72" s="7"/>
      <c r="AL72" s="100"/>
    </row>
    <row r="73" spans="1:38" ht="53.1" customHeight="1" thickBot="1" x14ac:dyDescent="0.3">
      <c r="A73" s="120" t="s">
        <v>39</v>
      </c>
      <c r="B73" s="121"/>
      <c r="C73" s="126" t="s">
        <v>22</v>
      </c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8"/>
      <c r="AJ73" s="2" t="e">
        <f>SUM(D74:AI87)/COUNTA(D2:AI2)/12</f>
        <v>#DIV/0!</v>
      </c>
      <c r="AK73" s="3" t="e">
        <f>AJ73*50</f>
        <v>#DIV/0!</v>
      </c>
      <c r="AL73" s="98" t="e">
        <f>IF(AK73&gt;95,"требуется пересмотр образовательных задач на предмет соответствия возможностям детей",IF(OR(AK73=75,AND(AK73&gt;75,AK73&lt;95)),"условия соответствуют образовательным задачам",IF(OR(AK73=50,AND(AK73&lt;75,AK73&gt;50)),"требуется оптимизация условий, созданных в ДОО","требуется коррекция условий, созданных в ДОО")))</f>
        <v>#DIV/0!</v>
      </c>
    </row>
    <row r="74" spans="1:38" ht="18.95" customHeight="1" thickBot="1" x14ac:dyDescent="0.3">
      <c r="A74" s="122"/>
      <c r="B74" s="123"/>
      <c r="C74" s="61">
        <f>C72+1</f>
        <v>53</v>
      </c>
      <c r="D74" s="50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2"/>
      <c r="AJ74" s="4"/>
      <c r="AK74" s="5"/>
      <c r="AL74" s="99"/>
    </row>
    <row r="75" spans="1:38" ht="18.95" customHeight="1" thickBot="1" x14ac:dyDescent="0.3">
      <c r="A75" s="122"/>
      <c r="B75" s="123"/>
      <c r="C75" s="11">
        <f>C74+1</f>
        <v>54</v>
      </c>
      <c r="D75" s="19">
        <f>D20</f>
        <v>0</v>
      </c>
      <c r="E75" s="12">
        <f t="shared" ref="E75:AI75" si="11">E20</f>
        <v>0</v>
      </c>
      <c r="F75" s="12">
        <f t="shared" si="11"/>
        <v>0</v>
      </c>
      <c r="G75" s="12">
        <f t="shared" si="11"/>
        <v>0</v>
      </c>
      <c r="H75" s="12">
        <f t="shared" si="11"/>
        <v>0</v>
      </c>
      <c r="I75" s="12">
        <f t="shared" si="11"/>
        <v>0</v>
      </c>
      <c r="J75" s="12">
        <f t="shared" si="11"/>
        <v>0</v>
      </c>
      <c r="K75" s="12">
        <f t="shared" si="11"/>
        <v>0</v>
      </c>
      <c r="L75" s="12">
        <f t="shared" si="11"/>
        <v>0</v>
      </c>
      <c r="M75" s="12">
        <f t="shared" si="11"/>
        <v>0</v>
      </c>
      <c r="N75" s="12">
        <f t="shared" si="11"/>
        <v>0</v>
      </c>
      <c r="O75" s="12">
        <f t="shared" si="11"/>
        <v>0</v>
      </c>
      <c r="P75" s="12">
        <f t="shared" si="11"/>
        <v>0</v>
      </c>
      <c r="Q75" s="12">
        <f t="shared" si="11"/>
        <v>0</v>
      </c>
      <c r="R75" s="12">
        <f t="shared" si="11"/>
        <v>0</v>
      </c>
      <c r="S75" s="12">
        <f t="shared" si="11"/>
        <v>0</v>
      </c>
      <c r="T75" s="12">
        <f t="shared" si="11"/>
        <v>0</v>
      </c>
      <c r="U75" s="12">
        <f t="shared" si="11"/>
        <v>0</v>
      </c>
      <c r="V75" s="12">
        <f t="shared" si="11"/>
        <v>0</v>
      </c>
      <c r="W75" s="12">
        <f t="shared" si="11"/>
        <v>0</v>
      </c>
      <c r="X75" s="12">
        <f t="shared" si="11"/>
        <v>0</v>
      </c>
      <c r="Y75" s="12">
        <f t="shared" si="11"/>
        <v>0</v>
      </c>
      <c r="Z75" s="12">
        <f t="shared" si="11"/>
        <v>0</v>
      </c>
      <c r="AA75" s="12">
        <f t="shared" si="11"/>
        <v>0</v>
      </c>
      <c r="AB75" s="12">
        <f t="shared" si="11"/>
        <v>0</v>
      </c>
      <c r="AC75" s="12">
        <f t="shared" si="11"/>
        <v>0</v>
      </c>
      <c r="AD75" s="12">
        <f t="shared" si="11"/>
        <v>0</v>
      </c>
      <c r="AE75" s="12">
        <f t="shared" si="11"/>
        <v>0</v>
      </c>
      <c r="AF75" s="12">
        <f t="shared" si="11"/>
        <v>0</v>
      </c>
      <c r="AG75" s="12">
        <f t="shared" si="11"/>
        <v>0</v>
      </c>
      <c r="AH75" s="12">
        <f t="shared" si="11"/>
        <v>0</v>
      </c>
      <c r="AI75" s="13">
        <f t="shared" si="11"/>
        <v>0</v>
      </c>
      <c r="AJ75" s="4"/>
      <c r="AK75" s="5"/>
      <c r="AL75" s="99"/>
    </row>
    <row r="76" spans="1:38" ht="18.95" customHeight="1" thickBot="1" x14ac:dyDescent="0.3">
      <c r="A76" s="122"/>
      <c r="B76" s="123"/>
      <c r="C76" s="11">
        <f>C75+1</f>
        <v>55</v>
      </c>
      <c r="D76" s="62">
        <f>D68</f>
        <v>0</v>
      </c>
      <c r="E76" s="63">
        <f t="shared" ref="E76:AI76" si="12">E68</f>
        <v>0</v>
      </c>
      <c r="F76" s="63">
        <f t="shared" si="12"/>
        <v>0</v>
      </c>
      <c r="G76" s="63">
        <f t="shared" si="12"/>
        <v>0</v>
      </c>
      <c r="H76" s="63">
        <f t="shared" si="12"/>
        <v>0</v>
      </c>
      <c r="I76" s="63">
        <f t="shared" si="12"/>
        <v>0</v>
      </c>
      <c r="J76" s="63">
        <f t="shared" si="12"/>
        <v>0</v>
      </c>
      <c r="K76" s="63">
        <f t="shared" si="12"/>
        <v>0</v>
      </c>
      <c r="L76" s="63">
        <f t="shared" si="12"/>
        <v>0</v>
      </c>
      <c r="M76" s="63">
        <f t="shared" si="12"/>
        <v>0</v>
      </c>
      <c r="N76" s="63">
        <f t="shared" si="12"/>
        <v>0</v>
      </c>
      <c r="O76" s="63">
        <f t="shared" si="12"/>
        <v>0</v>
      </c>
      <c r="P76" s="63">
        <f t="shared" si="12"/>
        <v>0</v>
      </c>
      <c r="Q76" s="63">
        <f t="shared" si="12"/>
        <v>0</v>
      </c>
      <c r="R76" s="63">
        <f t="shared" si="12"/>
        <v>0</v>
      </c>
      <c r="S76" s="63">
        <f t="shared" si="12"/>
        <v>0</v>
      </c>
      <c r="T76" s="63">
        <f t="shared" si="12"/>
        <v>0</v>
      </c>
      <c r="U76" s="63">
        <f t="shared" si="12"/>
        <v>0</v>
      </c>
      <c r="V76" s="63">
        <f t="shared" si="12"/>
        <v>0</v>
      </c>
      <c r="W76" s="63">
        <f t="shared" si="12"/>
        <v>0</v>
      </c>
      <c r="X76" s="63">
        <f t="shared" si="12"/>
        <v>0</v>
      </c>
      <c r="Y76" s="63">
        <f t="shared" si="12"/>
        <v>0</v>
      </c>
      <c r="Z76" s="63">
        <f t="shared" si="12"/>
        <v>0</v>
      </c>
      <c r="AA76" s="63">
        <f t="shared" si="12"/>
        <v>0</v>
      </c>
      <c r="AB76" s="63">
        <f t="shared" si="12"/>
        <v>0</v>
      </c>
      <c r="AC76" s="63">
        <f t="shared" si="12"/>
        <v>0</v>
      </c>
      <c r="AD76" s="63">
        <f t="shared" si="12"/>
        <v>0</v>
      </c>
      <c r="AE76" s="63">
        <f t="shared" si="12"/>
        <v>0</v>
      </c>
      <c r="AF76" s="63">
        <f t="shared" si="12"/>
        <v>0</v>
      </c>
      <c r="AG76" s="63">
        <f t="shared" si="12"/>
        <v>0</v>
      </c>
      <c r="AH76" s="63">
        <f t="shared" si="12"/>
        <v>0</v>
      </c>
      <c r="AI76" s="64">
        <f t="shared" si="12"/>
        <v>0</v>
      </c>
      <c r="AJ76" s="4"/>
      <c r="AK76" s="5"/>
      <c r="AL76" s="99"/>
    </row>
    <row r="77" spans="1:38" ht="18.95" customHeight="1" thickBot="1" x14ac:dyDescent="0.3">
      <c r="A77" s="122"/>
      <c r="B77" s="123"/>
      <c r="C77" s="11">
        <f>C76+1</f>
        <v>56</v>
      </c>
      <c r="D77" s="62">
        <f>D64</f>
        <v>0</v>
      </c>
      <c r="E77" s="63">
        <f t="shared" ref="E77:AI77" si="13">E64</f>
        <v>0</v>
      </c>
      <c r="F77" s="63">
        <f t="shared" si="13"/>
        <v>0</v>
      </c>
      <c r="G77" s="63">
        <f t="shared" si="13"/>
        <v>0</v>
      </c>
      <c r="H77" s="63">
        <f t="shared" si="13"/>
        <v>0</v>
      </c>
      <c r="I77" s="63">
        <f t="shared" si="13"/>
        <v>0</v>
      </c>
      <c r="J77" s="63">
        <f t="shared" si="13"/>
        <v>0</v>
      </c>
      <c r="K77" s="63">
        <f t="shared" si="13"/>
        <v>0</v>
      </c>
      <c r="L77" s="63">
        <f t="shared" si="13"/>
        <v>0</v>
      </c>
      <c r="M77" s="63">
        <f t="shared" si="13"/>
        <v>0</v>
      </c>
      <c r="N77" s="63">
        <f t="shared" si="13"/>
        <v>0</v>
      </c>
      <c r="O77" s="63">
        <f t="shared" si="13"/>
        <v>0</v>
      </c>
      <c r="P77" s="63">
        <f t="shared" si="13"/>
        <v>0</v>
      </c>
      <c r="Q77" s="63">
        <f t="shared" si="13"/>
        <v>0</v>
      </c>
      <c r="R77" s="63">
        <f t="shared" si="13"/>
        <v>0</v>
      </c>
      <c r="S77" s="63">
        <f t="shared" si="13"/>
        <v>0</v>
      </c>
      <c r="T77" s="63">
        <f t="shared" si="13"/>
        <v>0</v>
      </c>
      <c r="U77" s="63">
        <f t="shared" si="13"/>
        <v>0</v>
      </c>
      <c r="V77" s="63">
        <f t="shared" si="13"/>
        <v>0</v>
      </c>
      <c r="W77" s="63">
        <f t="shared" si="13"/>
        <v>0</v>
      </c>
      <c r="X77" s="63">
        <f t="shared" si="13"/>
        <v>0</v>
      </c>
      <c r="Y77" s="63">
        <f t="shared" si="13"/>
        <v>0</v>
      </c>
      <c r="Z77" s="63">
        <f t="shared" si="13"/>
        <v>0</v>
      </c>
      <c r="AA77" s="63">
        <f t="shared" si="13"/>
        <v>0</v>
      </c>
      <c r="AB77" s="63">
        <f t="shared" si="13"/>
        <v>0</v>
      </c>
      <c r="AC77" s="63">
        <f t="shared" si="13"/>
        <v>0</v>
      </c>
      <c r="AD77" s="63">
        <f t="shared" si="13"/>
        <v>0</v>
      </c>
      <c r="AE77" s="63">
        <f t="shared" si="13"/>
        <v>0</v>
      </c>
      <c r="AF77" s="63">
        <f t="shared" si="13"/>
        <v>0</v>
      </c>
      <c r="AG77" s="63">
        <f t="shared" si="13"/>
        <v>0</v>
      </c>
      <c r="AH77" s="63">
        <f t="shared" si="13"/>
        <v>0</v>
      </c>
      <c r="AI77" s="64">
        <f t="shared" si="13"/>
        <v>0</v>
      </c>
      <c r="AJ77" s="4"/>
      <c r="AK77" s="5"/>
      <c r="AL77" s="99"/>
    </row>
    <row r="78" spans="1:38" ht="18.95" customHeight="1" thickBot="1" x14ac:dyDescent="0.3">
      <c r="A78" s="122"/>
      <c r="B78" s="123"/>
      <c r="C78" s="61">
        <f>C77+1</f>
        <v>57</v>
      </c>
      <c r="D78" s="53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5"/>
      <c r="AJ78" s="4"/>
      <c r="AK78" s="5"/>
      <c r="AL78" s="99"/>
    </row>
    <row r="79" spans="1:38" ht="18.95" customHeight="1" thickBot="1" x14ac:dyDescent="0.3">
      <c r="A79" s="122"/>
      <c r="B79" s="123"/>
      <c r="C79" s="61">
        <f>C78+1</f>
        <v>58</v>
      </c>
      <c r="D79" s="53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5"/>
      <c r="AJ79" s="4"/>
      <c r="AK79" s="5"/>
      <c r="AL79" s="99"/>
    </row>
    <row r="80" spans="1:38" ht="18.95" customHeight="1" thickBot="1" x14ac:dyDescent="0.3">
      <c r="A80" s="122"/>
      <c r="B80" s="123"/>
      <c r="C80" s="126" t="s">
        <v>23</v>
      </c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8"/>
      <c r="AJ80" s="4"/>
      <c r="AK80" s="5"/>
      <c r="AL80" s="99"/>
    </row>
    <row r="81" spans="1:38" ht="18.95" customHeight="1" thickBot="1" x14ac:dyDescent="0.3">
      <c r="A81" s="122"/>
      <c r="B81" s="123"/>
      <c r="C81" s="11">
        <f>C79+1</f>
        <v>59</v>
      </c>
      <c r="D81" s="62">
        <f>D6</f>
        <v>0</v>
      </c>
      <c r="E81" s="63">
        <f t="shared" ref="E81:AI81" si="14">E6</f>
        <v>0</v>
      </c>
      <c r="F81" s="63">
        <f t="shared" si="14"/>
        <v>0</v>
      </c>
      <c r="G81" s="63">
        <f t="shared" si="14"/>
        <v>0</v>
      </c>
      <c r="H81" s="63">
        <f t="shared" si="14"/>
        <v>0</v>
      </c>
      <c r="I81" s="63">
        <f t="shared" si="14"/>
        <v>0</v>
      </c>
      <c r="J81" s="63">
        <f t="shared" si="14"/>
        <v>0</v>
      </c>
      <c r="K81" s="63">
        <f t="shared" si="14"/>
        <v>0</v>
      </c>
      <c r="L81" s="63">
        <f t="shared" si="14"/>
        <v>0</v>
      </c>
      <c r="M81" s="63">
        <f t="shared" si="14"/>
        <v>0</v>
      </c>
      <c r="N81" s="63">
        <f t="shared" si="14"/>
        <v>0</v>
      </c>
      <c r="O81" s="63">
        <f t="shared" si="14"/>
        <v>0</v>
      </c>
      <c r="P81" s="63">
        <f t="shared" si="14"/>
        <v>0</v>
      </c>
      <c r="Q81" s="63">
        <f t="shared" si="14"/>
        <v>0</v>
      </c>
      <c r="R81" s="63">
        <f t="shared" si="14"/>
        <v>0</v>
      </c>
      <c r="S81" s="63">
        <f t="shared" si="14"/>
        <v>0</v>
      </c>
      <c r="T81" s="63">
        <f t="shared" si="14"/>
        <v>0</v>
      </c>
      <c r="U81" s="63">
        <f t="shared" si="14"/>
        <v>0</v>
      </c>
      <c r="V81" s="63">
        <f t="shared" si="14"/>
        <v>0</v>
      </c>
      <c r="W81" s="63">
        <f t="shared" si="14"/>
        <v>0</v>
      </c>
      <c r="X81" s="63">
        <f t="shared" si="14"/>
        <v>0</v>
      </c>
      <c r="Y81" s="63">
        <f t="shared" si="14"/>
        <v>0</v>
      </c>
      <c r="Z81" s="63">
        <f t="shared" si="14"/>
        <v>0</v>
      </c>
      <c r="AA81" s="63">
        <f t="shared" si="14"/>
        <v>0</v>
      </c>
      <c r="AB81" s="63">
        <f t="shared" si="14"/>
        <v>0</v>
      </c>
      <c r="AC81" s="63">
        <f t="shared" si="14"/>
        <v>0</v>
      </c>
      <c r="AD81" s="63">
        <f t="shared" si="14"/>
        <v>0</v>
      </c>
      <c r="AE81" s="63">
        <f t="shared" si="14"/>
        <v>0</v>
      </c>
      <c r="AF81" s="63">
        <f t="shared" si="14"/>
        <v>0</v>
      </c>
      <c r="AG81" s="63">
        <f t="shared" si="14"/>
        <v>0</v>
      </c>
      <c r="AH81" s="63">
        <f t="shared" si="14"/>
        <v>0</v>
      </c>
      <c r="AI81" s="64">
        <f t="shared" si="14"/>
        <v>0</v>
      </c>
      <c r="AJ81" s="4"/>
      <c r="AK81" s="5"/>
      <c r="AL81" s="99"/>
    </row>
    <row r="82" spans="1:38" ht="36" customHeight="1" thickBot="1" x14ac:dyDescent="0.3">
      <c r="A82" s="122"/>
      <c r="B82" s="123"/>
      <c r="C82" s="126" t="s">
        <v>24</v>
      </c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8"/>
      <c r="AJ82" s="4"/>
      <c r="AK82" s="5"/>
      <c r="AL82" s="99"/>
    </row>
    <row r="83" spans="1:38" ht="18.95" customHeight="1" thickBot="1" x14ac:dyDescent="0.3">
      <c r="A83" s="122"/>
      <c r="B83" s="123"/>
      <c r="C83" s="61">
        <f>C81+1</f>
        <v>60</v>
      </c>
      <c r="D83" s="53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5"/>
      <c r="AJ83" s="4"/>
      <c r="AK83" s="5"/>
      <c r="AL83" s="99"/>
    </row>
    <row r="84" spans="1:38" ht="18.95" customHeight="1" thickBot="1" x14ac:dyDescent="0.3">
      <c r="A84" s="122"/>
      <c r="B84" s="123"/>
      <c r="C84" s="61">
        <f>C83+1</f>
        <v>61</v>
      </c>
      <c r="D84" s="53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5"/>
      <c r="AJ84" s="4"/>
      <c r="AK84" s="5"/>
      <c r="AL84" s="99"/>
    </row>
    <row r="85" spans="1:38" ht="18.95" customHeight="1" thickBot="1" x14ac:dyDescent="0.3">
      <c r="A85" s="122"/>
      <c r="B85" s="123"/>
      <c r="C85" s="61">
        <f>C84+1</f>
        <v>62</v>
      </c>
      <c r="D85" s="53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5"/>
      <c r="AJ85" s="4"/>
      <c r="AK85" s="5"/>
      <c r="AL85" s="99"/>
    </row>
    <row r="86" spans="1:38" ht="18.95" customHeight="1" thickBot="1" x14ac:dyDescent="0.3">
      <c r="A86" s="122"/>
      <c r="B86" s="123"/>
      <c r="C86" s="61">
        <f>C85+1</f>
        <v>63</v>
      </c>
      <c r="D86" s="53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5"/>
      <c r="AJ86" s="4"/>
      <c r="AK86" s="5"/>
      <c r="AL86" s="99"/>
    </row>
    <row r="87" spans="1:38" ht="18.95" customHeight="1" thickBot="1" x14ac:dyDescent="0.3">
      <c r="A87" s="124"/>
      <c r="B87" s="125"/>
      <c r="C87" s="61">
        <f>C86+1</f>
        <v>64</v>
      </c>
      <c r="D87" s="56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8"/>
      <c r="AJ87" s="6"/>
      <c r="AK87" s="7"/>
      <c r="AL87" s="100"/>
    </row>
    <row r="88" spans="1:38" ht="77.099999999999994" customHeight="1" thickBot="1" x14ac:dyDescent="0.3">
      <c r="A88" s="120" t="s">
        <v>3</v>
      </c>
      <c r="B88" s="121"/>
      <c r="C88" s="126" t="s">
        <v>47</v>
      </c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8"/>
      <c r="AJ88" s="2" t="e">
        <f>SUM(D89:AI100)/COUNTA(D2:AI2)/9</f>
        <v>#DIV/0!</v>
      </c>
      <c r="AK88" s="3" t="e">
        <f>AJ88*50</f>
        <v>#DIV/0!</v>
      </c>
      <c r="AL88" s="99" t="e">
        <f>IF(AK88&gt;95,"требуется пересмотр образовательных задач на предмет соответствия возможностям детей",IF(OR(AK88=75,AND(AK88&gt;75,AK88&lt;95)),"условия соответствуют образовательным задачам",IF(OR(AK88=50,AND(AK88&lt;75,AK88&gt;50)),"требуется оптимизация условий, созданных в ДОО","требуется коррекция условий, созданных в ДОО")))</f>
        <v>#DIV/0!</v>
      </c>
    </row>
    <row r="89" spans="1:38" ht="18.95" customHeight="1" thickBot="1" x14ac:dyDescent="0.3">
      <c r="A89" s="122"/>
      <c r="B89" s="123"/>
      <c r="C89" s="61">
        <f>C87+1</f>
        <v>65</v>
      </c>
      <c r="D89" s="5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5"/>
      <c r="AJ89" s="4"/>
      <c r="AK89" s="5"/>
      <c r="AL89" s="99"/>
    </row>
    <row r="90" spans="1:38" ht="18.95" customHeight="1" thickBot="1" x14ac:dyDescent="0.3">
      <c r="A90" s="122"/>
      <c r="B90" s="123"/>
      <c r="C90" s="45">
        <f>C89+1</f>
        <v>66</v>
      </c>
      <c r="D90" s="50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2"/>
      <c r="AJ90" s="4"/>
      <c r="AK90" s="5"/>
      <c r="AL90" s="99"/>
    </row>
    <row r="91" spans="1:38" ht="18.95" customHeight="1" thickBot="1" x14ac:dyDescent="0.3">
      <c r="A91" s="122"/>
      <c r="B91" s="123"/>
      <c r="C91" s="45">
        <f>C90+1</f>
        <v>67</v>
      </c>
      <c r="D91" s="50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2"/>
      <c r="AJ91" s="4"/>
      <c r="AK91" s="5"/>
      <c r="AL91" s="99"/>
    </row>
    <row r="92" spans="1:38" ht="18.95" customHeight="1" thickBot="1" x14ac:dyDescent="0.3">
      <c r="A92" s="122"/>
      <c r="B92" s="123"/>
      <c r="C92" s="45">
        <f>C91+1</f>
        <v>68</v>
      </c>
      <c r="D92" s="50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2"/>
      <c r="AJ92" s="4"/>
      <c r="AK92" s="5"/>
      <c r="AL92" s="99"/>
    </row>
    <row r="93" spans="1:38" ht="18.95" customHeight="1" thickBot="1" x14ac:dyDescent="0.3">
      <c r="A93" s="122"/>
      <c r="B93" s="123"/>
      <c r="C93" s="45">
        <f>C92+1</f>
        <v>69</v>
      </c>
      <c r="D93" s="50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2"/>
      <c r="AJ93" s="4"/>
      <c r="AK93" s="5"/>
      <c r="AL93" s="99"/>
    </row>
    <row r="94" spans="1:38" ht="36.950000000000003" customHeight="1" thickBot="1" x14ac:dyDescent="0.3">
      <c r="A94" s="122"/>
      <c r="B94" s="123"/>
      <c r="C94" s="126" t="s">
        <v>25</v>
      </c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8"/>
      <c r="AJ94" s="4"/>
      <c r="AK94" s="5"/>
      <c r="AL94" s="99"/>
    </row>
    <row r="95" spans="1:38" ht="18.95" customHeight="1" thickBot="1" x14ac:dyDescent="0.3">
      <c r="A95" s="122"/>
      <c r="B95" s="123"/>
      <c r="C95" s="61">
        <f>C93+1</f>
        <v>70</v>
      </c>
      <c r="D95" s="53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5"/>
      <c r="AJ95" s="4"/>
      <c r="AK95" s="5"/>
      <c r="AL95" s="99"/>
    </row>
    <row r="96" spans="1:38" ht="18.95" customHeight="1" thickBot="1" x14ac:dyDescent="0.3">
      <c r="A96" s="122"/>
      <c r="B96" s="123"/>
      <c r="C96" s="126" t="s">
        <v>26</v>
      </c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8"/>
      <c r="AJ96" s="4"/>
      <c r="AK96" s="5"/>
      <c r="AL96" s="99"/>
    </row>
    <row r="97" spans="1:38" ht="18.95" customHeight="1" thickBot="1" x14ac:dyDescent="0.3">
      <c r="A97" s="122"/>
      <c r="B97" s="123"/>
      <c r="C97" s="61">
        <f>C95+1</f>
        <v>71</v>
      </c>
      <c r="D97" s="53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5"/>
      <c r="AJ97" s="4"/>
      <c r="AK97" s="5"/>
      <c r="AL97" s="99"/>
    </row>
    <row r="98" spans="1:38" ht="38.1" customHeight="1" thickBot="1" x14ac:dyDescent="0.3">
      <c r="A98" s="122"/>
      <c r="B98" s="123"/>
      <c r="C98" s="126" t="s">
        <v>32</v>
      </c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8"/>
      <c r="AJ98" s="4"/>
      <c r="AK98" s="5"/>
      <c r="AL98" s="99"/>
    </row>
    <row r="99" spans="1:38" ht="18.95" customHeight="1" thickBot="1" x14ac:dyDescent="0.3">
      <c r="A99" s="122"/>
      <c r="B99" s="123"/>
      <c r="C99" s="61">
        <f>C97+1</f>
        <v>72</v>
      </c>
      <c r="D99" s="53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5"/>
      <c r="AJ99" s="4"/>
      <c r="AK99" s="5"/>
      <c r="AL99" s="99"/>
    </row>
    <row r="100" spans="1:38" ht="18.95" customHeight="1" thickBot="1" x14ac:dyDescent="0.3">
      <c r="A100" s="124"/>
      <c r="B100" s="125"/>
      <c r="C100" s="65">
        <f>C99+1</f>
        <v>73</v>
      </c>
      <c r="D100" s="56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8"/>
      <c r="AJ100" s="6"/>
      <c r="AK100" s="7"/>
      <c r="AL100" s="99"/>
    </row>
    <row r="101" spans="1:38" s="23" customFormat="1" ht="60.95" customHeight="1" thickBot="1" x14ac:dyDescent="0.3">
      <c r="A101" s="112" t="s">
        <v>40</v>
      </c>
      <c r="B101" s="113"/>
      <c r="C101" s="114"/>
      <c r="D101" s="1">
        <f>(SUM(D5:D34)+SUM(D37:D38)+SUM(D40:D43)+SUM(D48:D54)+D57+SUM(D68:D74)+SUM(D60:D62)+D64+SUM(D78:D79)+SUM(D83:D100))/60*50</f>
        <v>0</v>
      </c>
      <c r="E101" s="1">
        <f t="shared" ref="E101:AI101" si="15">(SUM(E5:E34)+SUM(E37:E38)+SUM(E40:E43)+SUM(E48:E54)+E57+SUM(E68:E74)+SUM(E60:E62)+E64+SUM(E78:E79)+SUM(E83:E100))/60*50</f>
        <v>0</v>
      </c>
      <c r="F101" s="1">
        <f t="shared" si="15"/>
        <v>0</v>
      </c>
      <c r="G101" s="1">
        <f t="shared" si="15"/>
        <v>0</v>
      </c>
      <c r="H101" s="1">
        <f t="shared" si="15"/>
        <v>0</v>
      </c>
      <c r="I101" s="1">
        <f t="shared" si="15"/>
        <v>0</v>
      </c>
      <c r="J101" s="1">
        <f t="shared" si="15"/>
        <v>0</v>
      </c>
      <c r="K101" s="1">
        <f t="shared" si="15"/>
        <v>0</v>
      </c>
      <c r="L101" s="1">
        <f t="shared" si="15"/>
        <v>0</v>
      </c>
      <c r="M101" s="1">
        <f t="shared" si="15"/>
        <v>0</v>
      </c>
      <c r="N101" s="1">
        <f t="shared" si="15"/>
        <v>0</v>
      </c>
      <c r="O101" s="1">
        <f t="shared" si="15"/>
        <v>0</v>
      </c>
      <c r="P101" s="1">
        <f t="shared" si="15"/>
        <v>0</v>
      </c>
      <c r="Q101" s="1">
        <f t="shared" si="15"/>
        <v>0</v>
      </c>
      <c r="R101" s="1">
        <f t="shared" si="15"/>
        <v>0</v>
      </c>
      <c r="S101" s="1">
        <f t="shared" si="15"/>
        <v>0</v>
      </c>
      <c r="T101" s="1">
        <f t="shared" si="15"/>
        <v>0</v>
      </c>
      <c r="U101" s="1">
        <f t="shared" si="15"/>
        <v>0</v>
      </c>
      <c r="V101" s="1">
        <f t="shared" si="15"/>
        <v>0</v>
      </c>
      <c r="W101" s="1">
        <f t="shared" si="15"/>
        <v>0</v>
      </c>
      <c r="X101" s="1">
        <f t="shared" si="15"/>
        <v>0</v>
      </c>
      <c r="Y101" s="1">
        <f t="shared" si="15"/>
        <v>0</v>
      </c>
      <c r="Z101" s="1">
        <f t="shared" si="15"/>
        <v>0</v>
      </c>
      <c r="AA101" s="1">
        <f t="shared" si="15"/>
        <v>0</v>
      </c>
      <c r="AB101" s="1">
        <f t="shared" si="15"/>
        <v>0</v>
      </c>
      <c r="AC101" s="1">
        <f t="shared" si="15"/>
        <v>0</v>
      </c>
      <c r="AD101" s="1">
        <f t="shared" si="15"/>
        <v>0</v>
      </c>
      <c r="AE101" s="1">
        <f t="shared" si="15"/>
        <v>0</v>
      </c>
      <c r="AF101" s="1">
        <f t="shared" si="15"/>
        <v>0</v>
      </c>
      <c r="AG101" s="1">
        <f t="shared" si="15"/>
        <v>0</v>
      </c>
      <c r="AH101" s="1">
        <f t="shared" si="15"/>
        <v>0</v>
      </c>
      <c r="AI101" s="1">
        <f t="shared" si="15"/>
        <v>0</v>
      </c>
      <c r="AJ101" s="24" t="e">
        <f>SUM(D4:AI100)/COUNTA(D2:AI2)/73</f>
        <v>#DIV/0!</v>
      </c>
      <c r="AK101" s="3" t="e">
        <f>AJ101*50</f>
        <v>#DIV/0!</v>
      </c>
      <c r="AL101" s="115" t="e">
        <f>IF(AK101&gt;95,"требуется пересмотр образовательных задач на предмет соответствия возможностям детей",IF(OR(AK101=75,AND(AK101&gt;75,AK101&lt;95)),"условия соответствуют образовательным задачам",IF(OR(AK101=50,AND(AK101&lt;75,AK101&gt;50)),"требуется оптимизация условий, созданных в ДОО","требуется коррекция условий, созданных в ДОО")))</f>
        <v>#DIV/0!</v>
      </c>
    </row>
    <row r="102" spans="1:38" s="23" customFormat="1" ht="258" customHeight="1" thickBot="1" x14ac:dyDescent="0.3">
      <c r="A102" s="117" t="s">
        <v>37</v>
      </c>
      <c r="B102" s="118"/>
      <c r="C102" s="119"/>
      <c r="D102" s="85">
        <f>IF(COUNTA(D2)=0,0,IF(OR(D101=95,D101&gt;95),"высокий темп развития",IF(OR(D101=75,AND(D101&gt;75,D101&lt;95)),"успешное развитие",IF(OR(D101=50,AND(D101&lt;75,D101&gt;50)),"норма развития",IF(OR(D101=30,AND(D101&lt;59,D101&gt;30)),"разраб.инд.образ.маршрута и/или психол.диагн.","рекомендуется комплексное психол.обследование")))))</f>
        <v>0</v>
      </c>
      <c r="E102" s="85">
        <f t="shared" ref="E102:AI102" si="16">IF(COUNTA(E2)=0,0,IF(OR(E101=95,E101&gt;95),"высокий темп развития",IF(OR(E101=75,AND(E101&gt;75,E101&lt;95)),"успешное развитие",IF(OR(E101=50,AND(E101&lt;75,E101&gt;50)),"норма развития",IF(OR(E101=30,AND(E101&lt;59,E101&gt;30)),"разраб.инд.образ.маршрута и/или психол.диагн.","рекомендуется комплексное психол.обследование")))))</f>
        <v>0</v>
      </c>
      <c r="F102" s="85">
        <f t="shared" si="16"/>
        <v>0</v>
      </c>
      <c r="G102" s="85">
        <f t="shared" si="16"/>
        <v>0</v>
      </c>
      <c r="H102" s="85">
        <f t="shared" si="16"/>
        <v>0</v>
      </c>
      <c r="I102" s="85">
        <f t="shared" si="16"/>
        <v>0</v>
      </c>
      <c r="J102" s="85">
        <f t="shared" si="16"/>
        <v>0</v>
      </c>
      <c r="K102" s="85">
        <f t="shared" si="16"/>
        <v>0</v>
      </c>
      <c r="L102" s="85">
        <f t="shared" si="16"/>
        <v>0</v>
      </c>
      <c r="M102" s="85">
        <f t="shared" si="16"/>
        <v>0</v>
      </c>
      <c r="N102" s="85">
        <f t="shared" si="16"/>
        <v>0</v>
      </c>
      <c r="O102" s="85">
        <f t="shared" si="16"/>
        <v>0</v>
      </c>
      <c r="P102" s="85">
        <f t="shared" si="16"/>
        <v>0</v>
      </c>
      <c r="Q102" s="85">
        <f t="shared" si="16"/>
        <v>0</v>
      </c>
      <c r="R102" s="85">
        <f t="shared" si="16"/>
        <v>0</v>
      </c>
      <c r="S102" s="85">
        <f t="shared" si="16"/>
        <v>0</v>
      </c>
      <c r="T102" s="85">
        <f t="shared" si="16"/>
        <v>0</v>
      </c>
      <c r="U102" s="85">
        <f t="shared" si="16"/>
        <v>0</v>
      </c>
      <c r="V102" s="85">
        <f t="shared" si="16"/>
        <v>0</v>
      </c>
      <c r="W102" s="85">
        <f t="shared" si="16"/>
        <v>0</v>
      </c>
      <c r="X102" s="85">
        <f t="shared" si="16"/>
        <v>0</v>
      </c>
      <c r="Y102" s="85">
        <f t="shared" si="16"/>
        <v>0</v>
      </c>
      <c r="Z102" s="85">
        <f t="shared" si="16"/>
        <v>0</v>
      </c>
      <c r="AA102" s="85">
        <f t="shared" si="16"/>
        <v>0</v>
      </c>
      <c r="AB102" s="85">
        <f t="shared" si="16"/>
        <v>0</v>
      </c>
      <c r="AC102" s="85">
        <f t="shared" si="16"/>
        <v>0</v>
      </c>
      <c r="AD102" s="85">
        <f t="shared" si="16"/>
        <v>0</v>
      </c>
      <c r="AE102" s="85">
        <f t="shared" si="16"/>
        <v>0</v>
      </c>
      <c r="AF102" s="85">
        <f t="shared" si="16"/>
        <v>0</v>
      </c>
      <c r="AG102" s="85">
        <f t="shared" si="16"/>
        <v>0</v>
      </c>
      <c r="AH102" s="85">
        <f t="shared" si="16"/>
        <v>0</v>
      </c>
      <c r="AI102" s="85">
        <f t="shared" si="16"/>
        <v>0</v>
      </c>
      <c r="AJ102" s="24"/>
      <c r="AK102" s="46"/>
      <c r="AL102" s="116"/>
    </row>
  </sheetData>
  <sheetProtection password="CA9C" sheet="1" objects="1" scenarios="1" formatCells="0"/>
  <mergeCells count="44">
    <mergeCell ref="A1:AL1"/>
    <mergeCell ref="A2:C3"/>
    <mergeCell ref="AL2:AL3"/>
    <mergeCell ref="C41:AI41"/>
    <mergeCell ref="C36:AI36"/>
    <mergeCell ref="C10:AI10"/>
    <mergeCell ref="C14:AI14"/>
    <mergeCell ref="C22:AI22"/>
    <mergeCell ref="C25:AI25"/>
    <mergeCell ref="C28:AI28"/>
    <mergeCell ref="C32:AI32"/>
    <mergeCell ref="A4:B21"/>
    <mergeCell ref="A22:B27"/>
    <mergeCell ref="AL4:AL21"/>
    <mergeCell ref="AL22:AL27"/>
    <mergeCell ref="A28:B40"/>
    <mergeCell ref="C4:AI4"/>
    <mergeCell ref="C7:AI7"/>
    <mergeCell ref="C98:AI98"/>
    <mergeCell ref="C70:AI70"/>
    <mergeCell ref="C73:AI73"/>
    <mergeCell ref="C80:AI80"/>
    <mergeCell ref="C82:AI82"/>
    <mergeCell ref="C58:AI58"/>
    <mergeCell ref="C61:AI61"/>
    <mergeCell ref="C65:AI65"/>
    <mergeCell ref="C67:AI67"/>
    <mergeCell ref="C88:AI88"/>
    <mergeCell ref="C94:AI94"/>
    <mergeCell ref="C47:AI47"/>
    <mergeCell ref="C55:AI55"/>
    <mergeCell ref="AL101:AL102"/>
    <mergeCell ref="A102:C102"/>
    <mergeCell ref="A101:C101"/>
    <mergeCell ref="C96:AI96"/>
    <mergeCell ref="AL28:AL40"/>
    <mergeCell ref="AL41:AL57"/>
    <mergeCell ref="A88:B100"/>
    <mergeCell ref="AL88:AL100"/>
    <mergeCell ref="A58:B72"/>
    <mergeCell ref="AL58:AL72"/>
    <mergeCell ref="A73:B87"/>
    <mergeCell ref="AL73:AL87"/>
    <mergeCell ref="A41:B57"/>
  </mergeCells>
  <phoneticPr fontId="6" type="noConversion"/>
  <pageMargins left="0.19685039370078741" right="0.19685039370078741" top="0.39370078740157483" bottom="0.39370078740157483" header="0.31496062992125984" footer="0.31496062992125984"/>
  <pageSetup paperSize="9" orientation="landscape" r:id="rId1"/>
  <rowBreaks count="6" manualBreakCount="6">
    <brk id="21" max="16383" man="1"/>
    <brk id="40" max="16383" man="1"/>
    <brk id="57" max="16383" man="1"/>
    <brk id="72" max="16383" man="1"/>
    <brk id="87" max="16383" man="1"/>
    <brk id="10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2"/>
  <sheetViews>
    <sheetView topLeftCell="A102" workbookViewId="0">
      <selection activeCell="P107" sqref="P107"/>
    </sheetView>
  </sheetViews>
  <sheetFormatPr defaultRowHeight="15" x14ac:dyDescent="0.25"/>
  <cols>
    <col min="1" max="1" width="6.42578125" style="25" customWidth="1"/>
    <col min="2" max="2" width="4.28515625" style="25" customWidth="1"/>
    <col min="3" max="3" width="3.28515625" style="10" customWidth="1"/>
    <col min="4" max="35" width="3" style="10" customWidth="1"/>
    <col min="36" max="36" width="6.28515625" style="10" hidden="1" customWidth="1"/>
    <col min="37" max="37" width="6.7109375" style="10" customWidth="1"/>
    <col min="38" max="38" width="11" style="27" customWidth="1"/>
    <col min="39" max="16384" width="9.140625" style="8"/>
  </cols>
  <sheetData>
    <row r="1" spans="1:38" ht="18.75" thickBot="1" x14ac:dyDescent="0.3">
      <c r="A1" s="101" t="s">
        <v>29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</row>
    <row r="2" spans="1:38" ht="127.5" customHeight="1" thickBot="1" x14ac:dyDescent="0.3">
      <c r="A2" s="102" t="s">
        <v>41</v>
      </c>
      <c r="B2" s="103"/>
      <c r="C2" s="104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41" t="s">
        <v>34</v>
      </c>
      <c r="AK2" s="42" t="s">
        <v>35</v>
      </c>
      <c r="AL2" s="110" t="s">
        <v>1</v>
      </c>
    </row>
    <row r="3" spans="1:38" s="10" customFormat="1" ht="15" customHeight="1" thickBot="1" x14ac:dyDescent="0.3">
      <c r="A3" s="105"/>
      <c r="B3" s="106"/>
      <c r="C3" s="107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43"/>
      <c r="AK3" s="44"/>
      <c r="AL3" s="111"/>
    </row>
    <row r="4" spans="1:38" ht="38.1" customHeight="1" thickBot="1" x14ac:dyDescent="0.3">
      <c r="A4" s="86" t="s">
        <v>38</v>
      </c>
      <c r="B4" s="87"/>
      <c r="C4" s="126" t="s">
        <v>5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8"/>
      <c r="AJ4" s="2" t="e">
        <f>SUM(D4:AI35)/COUNTA(D2:AI2)/26</f>
        <v>#DIV/0!</v>
      </c>
      <c r="AK4" s="3" t="e">
        <f>AJ4*50</f>
        <v>#DIV/0!</v>
      </c>
      <c r="AL4" s="98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8.95" customHeight="1" thickBot="1" x14ac:dyDescent="0.3">
      <c r="A5" s="88"/>
      <c r="B5" s="89"/>
      <c r="C5" s="9">
        <v>1</v>
      </c>
      <c r="D5" s="69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48"/>
      <c r="AD5" s="48"/>
      <c r="AE5" s="48"/>
      <c r="AF5" s="48"/>
      <c r="AG5" s="48"/>
      <c r="AH5" s="48"/>
      <c r="AI5" s="49"/>
      <c r="AJ5" s="4"/>
      <c r="AK5" s="5"/>
      <c r="AL5" s="99"/>
    </row>
    <row r="6" spans="1:38" ht="18.95" customHeight="1" thickBot="1" x14ac:dyDescent="0.3">
      <c r="A6" s="88"/>
      <c r="B6" s="89"/>
      <c r="C6" s="9">
        <f>C5+1</f>
        <v>2</v>
      </c>
      <c r="D6" s="71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48"/>
      <c r="AD6" s="48"/>
      <c r="AE6" s="48"/>
      <c r="AF6" s="48"/>
      <c r="AG6" s="48"/>
      <c r="AH6" s="48"/>
      <c r="AI6" s="49"/>
      <c r="AJ6" s="4"/>
      <c r="AK6" s="5"/>
      <c r="AL6" s="99"/>
    </row>
    <row r="7" spans="1:38" ht="18.95" customHeight="1" thickBot="1" x14ac:dyDescent="0.3">
      <c r="A7" s="88"/>
      <c r="B7" s="89"/>
      <c r="C7" s="9">
        <f>C6+1</f>
        <v>3</v>
      </c>
      <c r="D7" s="71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48"/>
      <c r="AD7" s="48"/>
      <c r="AE7" s="48"/>
      <c r="AF7" s="48"/>
      <c r="AG7" s="48"/>
      <c r="AH7" s="48"/>
      <c r="AI7" s="49"/>
      <c r="AJ7" s="4"/>
      <c r="AK7" s="5"/>
      <c r="AL7" s="99"/>
    </row>
    <row r="8" spans="1:38" ht="18.95" customHeight="1" thickBot="1" x14ac:dyDescent="0.3">
      <c r="A8" s="88"/>
      <c r="B8" s="89"/>
      <c r="C8" s="9">
        <f>C7+1</f>
        <v>4</v>
      </c>
      <c r="D8" s="73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48"/>
      <c r="AD8" s="48"/>
      <c r="AE8" s="48"/>
      <c r="AF8" s="48"/>
      <c r="AG8" s="48"/>
      <c r="AH8" s="48"/>
      <c r="AI8" s="49"/>
      <c r="AJ8" s="4"/>
      <c r="AK8" s="5"/>
      <c r="AL8" s="99"/>
    </row>
    <row r="9" spans="1:38" ht="36.950000000000003" customHeight="1" thickBot="1" x14ac:dyDescent="0.3">
      <c r="A9" s="88"/>
      <c r="B9" s="89"/>
      <c r="C9" s="126" t="s">
        <v>6</v>
      </c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8"/>
      <c r="AJ9" s="4"/>
      <c r="AK9" s="5"/>
      <c r="AL9" s="99"/>
    </row>
    <row r="10" spans="1:38" ht="18.95" customHeight="1" thickBot="1" x14ac:dyDescent="0.3">
      <c r="A10" s="88"/>
      <c r="B10" s="89"/>
      <c r="C10" s="9">
        <f>C8+1</f>
        <v>5</v>
      </c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9"/>
      <c r="AJ10" s="4"/>
      <c r="AK10" s="5"/>
      <c r="AL10" s="99"/>
    </row>
    <row r="11" spans="1:38" ht="38.1" customHeight="1" thickBot="1" x14ac:dyDescent="0.3">
      <c r="A11" s="88"/>
      <c r="B11" s="89"/>
      <c r="C11" s="126" t="s">
        <v>7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8"/>
      <c r="AJ11" s="4"/>
      <c r="AK11" s="5"/>
      <c r="AL11" s="99"/>
    </row>
    <row r="12" spans="1:38" ht="18.95" customHeight="1" thickBot="1" x14ac:dyDescent="0.3">
      <c r="A12" s="88"/>
      <c r="B12" s="89"/>
      <c r="C12" s="9">
        <f>C10+1</f>
        <v>6</v>
      </c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9"/>
      <c r="AJ12" s="4"/>
      <c r="AK12" s="5"/>
      <c r="AL12" s="99"/>
    </row>
    <row r="13" spans="1:38" ht="18.95" customHeight="1" thickBot="1" x14ac:dyDescent="0.3">
      <c r="A13" s="88"/>
      <c r="B13" s="89"/>
      <c r="C13" s="9">
        <f>C12+1</f>
        <v>7</v>
      </c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9"/>
      <c r="AJ13" s="4"/>
      <c r="AK13" s="5"/>
      <c r="AL13" s="99"/>
    </row>
    <row r="14" spans="1:38" ht="18.95" customHeight="1" thickBot="1" x14ac:dyDescent="0.3">
      <c r="A14" s="88"/>
      <c r="B14" s="89"/>
      <c r="C14" s="9">
        <f>C13+1</f>
        <v>8</v>
      </c>
      <c r="D14" s="47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9"/>
      <c r="AJ14" s="4"/>
      <c r="AK14" s="5"/>
      <c r="AL14" s="99"/>
    </row>
    <row r="15" spans="1:38" ht="18.95" customHeight="1" thickBot="1" x14ac:dyDescent="0.3">
      <c r="A15" s="88"/>
      <c r="B15" s="89"/>
      <c r="C15" s="9">
        <f>C14+1</f>
        <v>9</v>
      </c>
      <c r="D15" s="47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9"/>
      <c r="AJ15" s="4"/>
      <c r="AK15" s="5"/>
      <c r="AL15" s="99"/>
    </row>
    <row r="16" spans="1:38" ht="18.95" customHeight="1" thickBot="1" x14ac:dyDescent="0.3">
      <c r="A16" s="88"/>
      <c r="B16" s="89"/>
      <c r="C16" s="9">
        <f>C15+1</f>
        <v>10</v>
      </c>
      <c r="D16" s="47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9"/>
      <c r="AJ16" s="4"/>
      <c r="AK16" s="5"/>
      <c r="AL16" s="99"/>
    </row>
    <row r="17" spans="1:38" ht="18.95" customHeight="1" thickBot="1" x14ac:dyDescent="0.3">
      <c r="A17" s="88" t="s">
        <v>38</v>
      </c>
      <c r="B17" s="89"/>
      <c r="C17" s="126" t="s">
        <v>8</v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8"/>
      <c r="AJ17" s="4"/>
      <c r="AK17" s="5"/>
      <c r="AL17" s="99"/>
    </row>
    <row r="18" spans="1:38" ht="18.95" customHeight="1" thickBot="1" x14ac:dyDescent="0.3">
      <c r="A18" s="88"/>
      <c r="B18" s="89"/>
      <c r="C18" s="9">
        <f>C16+1</f>
        <v>11</v>
      </c>
      <c r="D18" s="47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9"/>
      <c r="AJ18" s="4"/>
      <c r="AK18" s="5"/>
      <c r="AL18" s="99"/>
    </row>
    <row r="19" spans="1:38" ht="18.95" customHeight="1" thickBot="1" x14ac:dyDescent="0.3">
      <c r="A19" s="88"/>
      <c r="B19" s="89"/>
      <c r="C19" s="9">
        <f t="shared" ref="C19:C91" si="0">C18+1</f>
        <v>12</v>
      </c>
      <c r="D19" s="4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9"/>
      <c r="AJ19" s="4"/>
      <c r="AK19" s="5"/>
      <c r="AL19" s="99"/>
    </row>
    <row r="20" spans="1:38" ht="18.95" customHeight="1" thickBot="1" x14ac:dyDescent="0.3">
      <c r="A20" s="88"/>
      <c r="B20" s="89"/>
      <c r="C20" s="9">
        <f t="shared" si="0"/>
        <v>13</v>
      </c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9"/>
      <c r="AJ20" s="4"/>
      <c r="AK20" s="5"/>
      <c r="AL20" s="99"/>
    </row>
    <row r="21" spans="1:38" ht="18.95" customHeight="1" thickBot="1" x14ac:dyDescent="0.3">
      <c r="A21" s="88"/>
      <c r="B21" s="89"/>
      <c r="C21" s="9">
        <f t="shared" si="0"/>
        <v>14</v>
      </c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9"/>
      <c r="AJ21" s="4"/>
      <c r="AK21" s="5"/>
      <c r="AL21" s="99"/>
    </row>
    <row r="22" spans="1:38" ht="18.95" customHeight="1" thickBot="1" x14ac:dyDescent="0.3">
      <c r="A22" s="88"/>
      <c r="B22" s="89"/>
      <c r="C22" s="9">
        <f t="shared" si="0"/>
        <v>15</v>
      </c>
      <c r="D22" s="4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9"/>
      <c r="AJ22" s="4"/>
      <c r="AK22" s="5"/>
      <c r="AL22" s="99"/>
    </row>
    <row r="23" spans="1:38" ht="18.95" customHeight="1" thickBot="1" x14ac:dyDescent="0.3">
      <c r="A23" s="88"/>
      <c r="B23" s="89"/>
      <c r="C23" s="9">
        <f t="shared" si="0"/>
        <v>16</v>
      </c>
      <c r="D23" s="47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9"/>
      <c r="AJ23" s="4"/>
      <c r="AK23" s="5"/>
      <c r="AL23" s="99"/>
    </row>
    <row r="24" spans="1:38" ht="18.95" customHeight="1" thickBot="1" x14ac:dyDescent="0.3">
      <c r="A24" s="88"/>
      <c r="B24" s="89"/>
      <c r="C24" s="9">
        <f t="shared" si="0"/>
        <v>17</v>
      </c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9"/>
      <c r="AJ24" s="4"/>
      <c r="AK24" s="5"/>
      <c r="AL24" s="99"/>
    </row>
    <row r="25" spans="1:38" ht="18.95" customHeight="1" thickBot="1" x14ac:dyDescent="0.3">
      <c r="A25" s="88"/>
      <c r="B25" s="89"/>
      <c r="C25" s="9">
        <f t="shared" si="0"/>
        <v>18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4"/>
      <c r="AJ25" s="4"/>
      <c r="AK25" s="5"/>
      <c r="AL25" s="99"/>
    </row>
    <row r="26" spans="1:38" ht="18.95" customHeight="1" thickBot="1" x14ac:dyDescent="0.3">
      <c r="A26" s="88"/>
      <c r="B26" s="89"/>
      <c r="C26" s="9">
        <f t="shared" si="0"/>
        <v>19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4"/>
      <c r="AK26" s="5"/>
      <c r="AL26" s="99"/>
    </row>
    <row r="27" spans="1:38" ht="18.95" customHeight="1" thickBot="1" x14ac:dyDescent="0.3">
      <c r="A27" s="88"/>
      <c r="B27" s="89"/>
      <c r="C27" s="126" t="s">
        <v>9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8"/>
      <c r="AJ27" s="4"/>
      <c r="AK27" s="5"/>
      <c r="AL27" s="99"/>
    </row>
    <row r="28" spans="1:38" ht="18.95" customHeight="1" thickBot="1" x14ac:dyDescent="0.3">
      <c r="A28" s="88"/>
      <c r="B28" s="89"/>
      <c r="C28" s="9">
        <f>C26+1</f>
        <v>20</v>
      </c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4"/>
      <c r="AK28" s="5"/>
      <c r="AL28" s="99"/>
    </row>
    <row r="29" spans="1:38" ht="18.95" customHeight="1" thickBot="1" x14ac:dyDescent="0.3">
      <c r="A29" s="88"/>
      <c r="B29" s="89"/>
      <c r="C29" s="9">
        <f t="shared" si="0"/>
        <v>21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4"/>
      <c r="AJ29" s="4"/>
      <c r="AK29" s="5"/>
      <c r="AL29" s="99"/>
    </row>
    <row r="30" spans="1:38" ht="18.95" customHeight="1" thickBot="1" x14ac:dyDescent="0.3">
      <c r="A30" s="88"/>
      <c r="B30" s="89"/>
      <c r="C30" s="9">
        <f t="shared" si="0"/>
        <v>22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4"/>
      <c r="AJ30" s="4"/>
      <c r="AK30" s="5"/>
      <c r="AL30" s="99"/>
    </row>
    <row r="31" spans="1:38" ht="18.95" customHeight="1" thickBot="1" x14ac:dyDescent="0.3">
      <c r="A31" s="88"/>
      <c r="B31" s="89"/>
      <c r="C31" s="9">
        <f t="shared" si="0"/>
        <v>23</v>
      </c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  <c r="AJ31" s="4"/>
      <c r="AK31" s="5"/>
      <c r="AL31" s="99"/>
    </row>
    <row r="32" spans="1:38" ht="18.95" customHeight="1" thickBot="1" x14ac:dyDescent="0.3">
      <c r="A32" s="88"/>
      <c r="B32" s="89"/>
      <c r="C32" s="126" t="s">
        <v>10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8"/>
      <c r="AJ32" s="4"/>
      <c r="AK32" s="5"/>
      <c r="AL32" s="99"/>
    </row>
    <row r="33" spans="1:38" ht="18.95" customHeight="1" thickBot="1" x14ac:dyDescent="0.3">
      <c r="A33" s="88"/>
      <c r="B33" s="89"/>
      <c r="C33" s="9">
        <f>C31+1</f>
        <v>24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4"/>
      <c r="AJ33" s="4"/>
      <c r="AK33" s="5"/>
      <c r="AL33" s="99"/>
    </row>
    <row r="34" spans="1:38" ht="18.95" customHeight="1" thickBot="1" x14ac:dyDescent="0.3">
      <c r="A34" s="88"/>
      <c r="B34" s="89"/>
      <c r="C34" s="9">
        <f t="shared" si="0"/>
        <v>25</v>
      </c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7"/>
      <c r="AJ34" s="4"/>
      <c r="AK34" s="5"/>
      <c r="AL34" s="99"/>
    </row>
    <row r="35" spans="1:38" ht="18.95" customHeight="1" thickBot="1" x14ac:dyDescent="0.3">
      <c r="A35" s="90"/>
      <c r="B35" s="91"/>
      <c r="C35" s="9">
        <f t="shared" si="0"/>
        <v>26</v>
      </c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/>
      <c r="AJ35" s="6"/>
      <c r="AK35" s="7"/>
      <c r="AL35" s="100"/>
    </row>
    <row r="36" spans="1:38" ht="14.1" customHeight="1" thickBot="1" x14ac:dyDescent="0.3">
      <c r="A36" s="120" t="s">
        <v>44</v>
      </c>
      <c r="B36" s="121"/>
      <c r="C36" s="126" t="s">
        <v>11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8"/>
      <c r="AJ36" s="2" t="e">
        <f>SUM(D36:AI72)/COUNTA(D2:AI2)/31</f>
        <v>#DIV/0!</v>
      </c>
      <c r="AK36" s="3" t="e">
        <f>AJ36*50</f>
        <v>#DIV/0!</v>
      </c>
      <c r="AL36" s="98" t="e">
        <f>IF(AK36&gt;95,"требуется пересмотр образовательных задач на предмет соответствия возможностям детей",IF(OR(AK36=75,AND(AK36&gt;75,AK36&lt;95)),"условия соответствуют образовательным задачам",IF(OR(AK36=50,AND(AK36&lt;75,AK36&gt;50)),"требуется оптимизация условий, созданных в ДОО","требуется коррекция условий, созданных в ДОО")))</f>
        <v>#DIV/0!</v>
      </c>
    </row>
    <row r="37" spans="1:38" ht="18" customHeight="1" thickBot="1" x14ac:dyDescent="0.3">
      <c r="A37" s="122"/>
      <c r="B37" s="123"/>
      <c r="C37" s="11">
        <f>C35+1</f>
        <v>27</v>
      </c>
      <c r="D37" s="14">
        <f>D21</f>
        <v>0</v>
      </c>
      <c r="E37" s="15">
        <f t="shared" ref="E37:AE37" si="1">E21</f>
        <v>0</v>
      </c>
      <c r="F37" s="15">
        <f t="shared" si="1"/>
        <v>0</v>
      </c>
      <c r="G37" s="15">
        <f t="shared" si="1"/>
        <v>0</v>
      </c>
      <c r="H37" s="15">
        <f t="shared" si="1"/>
        <v>0</v>
      </c>
      <c r="I37" s="15">
        <f t="shared" si="1"/>
        <v>0</v>
      </c>
      <c r="J37" s="15">
        <f t="shared" si="1"/>
        <v>0</v>
      </c>
      <c r="K37" s="15">
        <f t="shared" si="1"/>
        <v>0</v>
      </c>
      <c r="L37" s="15">
        <f t="shared" si="1"/>
        <v>0</v>
      </c>
      <c r="M37" s="15">
        <f t="shared" si="1"/>
        <v>0</v>
      </c>
      <c r="N37" s="15">
        <f t="shared" si="1"/>
        <v>0</v>
      </c>
      <c r="O37" s="15">
        <f t="shared" si="1"/>
        <v>0</v>
      </c>
      <c r="P37" s="15">
        <f t="shared" si="1"/>
        <v>0</v>
      </c>
      <c r="Q37" s="15">
        <f t="shared" si="1"/>
        <v>0</v>
      </c>
      <c r="R37" s="15">
        <f t="shared" si="1"/>
        <v>0</v>
      </c>
      <c r="S37" s="15">
        <f t="shared" si="1"/>
        <v>0</v>
      </c>
      <c r="T37" s="15">
        <f t="shared" si="1"/>
        <v>0</v>
      </c>
      <c r="U37" s="15">
        <f t="shared" si="1"/>
        <v>0</v>
      </c>
      <c r="V37" s="15">
        <f t="shared" si="1"/>
        <v>0</v>
      </c>
      <c r="W37" s="15">
        <f t="shared" si="1"/>
        <v>0</v>
      </c>
      <c r="X37" s="15">
        <f t="shared" si="1"/>
        <v>0</v>
      </c>
      <c r="Y37" s="15">
        <f t="shared" si="1"/>
        <v>0</v>
      </c>
      <c r="Z37" s="15">
        <f t="shared" si="1"/>
        <v>0</v>
      </c>
      <c r="AA37" s="15">
        <f t="shared" si="1"/>
        <v>0</v>
      </c>
      <c r="AB37" s="15">
        <f t="shared" si="1"/>
        <v>0</v>
      </c>
      <c r="AC37" s="15">
        <f t="shared" si="1"/>
        <v>0</v>
      </c>
      <c r="AD37" s="15">
        <f t="shared" si="1"/>
        <v>0</v>
      </c>
      <c r="AE37" s="15">
        <f t="shared" si="1"/>
        <v>0</v>
      </c>
      <c r="AF37" s="15">
        <f>AF21</f>
        <v>0</v>
      </c>
      <c r="AG37" s="15">
        <f>AG21</f>
        <v>0</v>
      </c>
      <c r="AH37" s="15">
        <f>AH21</f>
        <v>0</v>
      </c>
      <c r="AI37" s="16">
        <f>AI21</f>
        <v>0</v>
      </c>
      <c r="AJ37" s="4"/>
      <c r="AK37" s="5"/>
      <c r="AL37" s="99"/>
    </row>
    <row r="38" spans="1:38" ht="18" customHeight="1" thickBot="1" x14ac:dyDescent="0.3">
      <c r="A38" s="122"/>
      <c r="B38" s="123"/>
      <c r="C38" s="11">
        <f t="shared" si="0"/>
        <v>28</v>
      </c>
      <c r="D38" s="19">
        <f>D25</f>
        <v>0</v>
      </c>
      <c r="E38" s="12">
        <f t="shared" ref="E38:AE38" si="2">E25</f>
        <v>0</v>
      </c>
      <c r="F38" s="12">
        <f t="shared" si="2"/>
        <v>0</v>
      </c>
      <c r="G38" s="12">
        <f t="shared" si="2"/>
        <v>0</v>
      </c>
      <c r="H38" s="12">
        <f t="shared" si="2"/>
        <v>0</v>
      </c>
      <c r="I38" s="12">
        <f t="shared" si="2"/>
        <v>0</v>
      </c>
      <c r="J38" s="12">
        <f t="shared" si="2"/>
        <v>0</v>
      </c>
      <c r="K38" s="12">
        <f t="shared" si="2"/>
        <v>0</v>
      </c>
      <c r="L38" s="12">
        <f t="shared" si="2"/>
        <v>0</v>
      </c>
      <c r="M38" s="12">
        <f t="shared" si="2"/>
        <v>0</v>
      </c>
      <c r="N38" s="12">
        <f t="shared" si="2"/>
        <v>0</v>
      </c>
      <c r="O38" s="12">
        <f t="shared" si="2"/>
        <v>0</v>
      </c>
      <c r="P38" s="12">
        <f t="shared" si="2"/>
        <v>0</v>
      </c>
      <c r="Q38" s="12">
        <f t="shared" si="2"/>
        <v>0</v>
      </c>
      <c r="R38" s="12">
        <f t="shared" si="2"/>
        <v>0</v>
      </c>
      <c r="S38" s="12">
        <f t="shared" si="2"/>
        <v>0</v>
      </c>
      <c r="T38" s="12">
        <f t="shared" si="2"/>
        <v>0</v>
      </c>
      <c r="U38" s="12">
        <f t="shared" si="2"/>
        <v>0</v>
      </c>
      <c r="V38" s="12">
        <f t="shared" si="2"/>
        <v>0</v>
      </c>
      <c r="W38" s="12">
        <f t="shared" si="2"/>
        <v>0</v>
      </c>
      <c r="X38" s="12">
        <f t="shared" si="2"/>
        <v>0</v>
      </c>
      <c r="Y38" s="12">
        <f t="shared" si="2"/>
        <v>0</v>
      </c>
      <c r="Z38" s="12">
        <f t="shared" si="2"/>
        <v>0</v>
      </c>
      <c r="AA38" s="12">
        <f t="shared" si="2"/>
        <v>0</v>
      </c>
      <c r="AB38" s="12">
        <f t="shared" si="2"/>
        <v>0</v>
      </c>
      <c r="AC38" s="12">
        <f t="shared" si="2"/>
        <v>0</v>
      </c>
      <c r="AD38" s="12">
        <f t="shared" si="2"/>
        <v>0</v>
      </c>
      <c r="AE38" s="12">
        <f t="shared" si="2"/>
        <v>0</v>
      </c>
      <c r="AF38" s="12">
        <f>AF25</f>
        <v>0</v>
      </c>
      <c r="AG38" s="12">
        <f>AG25</f>
        <v>0</v>
      </c>
      <c r="AH38" s="12">
        <f>AH25</f>
        <v>0</v>
      </c>
      <c r="AI38" s="13">
        <f>AI25</f>
        <v>0</v>
      </c>
      <c r="AJ38" s="4"/>
      <c r="AK38" s="5"/>
      <c r="AL38" s="99"/>
    </row>
    <row r="39" spans="1:38" ht="18" customHeight="1" thickBot="1" x14ac:dyDescent="0.3">
      <c r="A39" s="122"/>
      <c r="B39" s="123"/>
      <c r="C39" s="61">
        <f>C38+1</f>
        <v>29</v>
      </c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2"/>
      <c r="AJ39" s="4"/>
      <c r="AK39" s="5"/>
      <c r="AL39" s="99"/>
    </row>
    <row r="40" spans="1:38" ht="15" customHeight="1" thickBot="1" x14ac:dyDescent="0.3">
      <c r="A40" s="122"/>
      <c r="B40" s="123"/>
      <c r="C40" s="126" t="s">
        <v>12</v>
      </c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8"/>
      <c r="AJ40" s="4"/>
      <c r="AK40" s="5"/>
      <c r="AL40" s="99"/>
    </row>
    <row r="41" spans="1:38" ht="17.100000000000001" customHeight="1" thickBot="1" x14ac:dyDescent="0.3">
      <c r="A41" s="122"/>
      <c r="B41" s="123"/>
      <c r="C41" s="61">
        <f>C39+1</f>
        <v>30</v>
      </c>
      <c r="D41" s="50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2"/>
      <c r="AJ41" s="4"/>
      <c r="AK41" s="5"/>
      <c r="AL41" s="99"/>
    </row>
    <row r="42" spans="1:38" ht="17.100000000000001" customHeight="1" thickBot="1" x14ac:dyDescent="0.3">
      <c r="A42" s="122"/>
      <c r="B42" s="123"/>
      <c r="C42" s="11">
        <f t="shared" si="0"/>
        <v>31</v>
      </c>
      <c r="D42" s="19">
        <f>D23</f>
        <v>0</v>
      </c>
      <c r="E42" s="12">
        <f t="shared" ref="E42:AI42" si="3">E23</f>
        <v>0</v>
      </c>
      <c r="F42" s="12">
        <f t="shared" si="3"/>
        <v>0</v>
      </c>
      <c r="G42" s="12">
        <f t="shared" si="3"/>
        <v>0</v>
      </c>
      <c r="H42" s="12">
        <f t="shared" si="3"/>
        <v>0</v>
      </c>
      <c r="I42" s="12">
        <f t="shared" si="3"/>
        <v>0</v>
      </c>
      <c r="J42" s="12">
        <f t="shared" si="3"/>
        <v>0</v>
      </c>
      <c r="K42" s="12">
        <f t="shared" si="3"/>
        <v>0</v>
      </c>
      <c r="L42" s="12">
        <f t="shared" si="3"/>
        <v>0</v>
      </c>
      <c r="M42" s="12">
        <f t="shared" si="3"/>
        <v>0</v>
      </c>
      <c r="N42" s="12">
        <f t="shared" si="3"/>
        <v>0</v>
      </c>
      <c r="O42" s="12">
        <f t="shared" si="3"/>
        <v>0</v>
      </c>
      <c r="P42" s="12">
        <f t="shared" si="3"/>
        <v>0</v>
      </c>
      <c r="Q42" s="12">
        <f t="shared" si="3"/>
        <v>0</v>
      </c>
      <c r="R42" s="12">
        <f t="shared" si="3"/>
        <v>0</v>
      </c>
      <c r="S42" s="12">
        <f t="shared" si="3"/>
        <v>0</v>
      </c>
      <c r="T42" s="12">
        <f t="shared" si="3"/>
        <v>0</v>
      </c>
      <c r="U42" s="12">
        <f t="shared" si="3"/>
        <v>0</v>
      </c>
      <c r="V42" s="12">
        <f t="shared" si="3"/>
        <v>0</v>
      </c>
      <c r="W42" s="12">
        <f t="shared" si="3"/>
        <v>0</v>
      </c>
      <c r="X42" s="12">
        <f t="shared" si="3"/>
        <v>0</v>
      </c>
      <c r="Y42" s="12">
        <f t="shared" si="3"/>
        <v>0</v>
      </c>
      <c r="Z42" s="12">
        <f t="shared" si="3"/>
        <v>0</v>
      </c>
      <c r="AA42" s="12">
        <f t="shared" si="3"/>
        <v>0</v>
      </c>
      <c r="AB42" s="12">
        <f t="shared" si="3"/>
        <v>0</v>
      </c>
      <c r="AC42" s="12">
        <f t="shared" si="3"/>
        <v>0</v>
      </c>
      <c r="AD42" s="12">
        <f t="shared" si="3"/>
        <v>0</v>
      </c>
      <c r="AE42" s="12">
        <f t="shared" si="3"/>
        <v>0</v>
      </c>
      <c r="AF42" s="12">
        <f t="shared" si="3"/>
        <v>0</v>
      </c>
      <c r="AG42" s="12">
        <f t="shared" si="3"/>
        <v>0</v>
      </c>
      <c r="AH42" s="12">
        <f t="shared" si="3"/>
        <v>0</v>
      </c>
      <c r="AI42" s="13">
        <f t="shared" si="3"/>
        <v>0</v>
      </c>
      <c r="AJ42" s="4"/>
      <c r="AK42" s="5"/>
      <c r="AL42" s="99"/>
    </row>
    <row r="43" spans="1:38" ht="17.100000000000001" customHeight="1" thickBot="1" x14ac:dyDescent="0.3">
      <c r="A43" s="122"/>
      <c r="B43" s="123"/>
      <c r="C43" s="61">
        <f t="shared" si="0"/>
        <v>32</v>
      </c>
      <c r="D43" s="75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7"/>
      <c r="AJ43" s="4"/>
      <c r="AK43" s="5"/>
      <c r="AL43" s="99"/>
    </row>
    <row r="44" spans="1:38" ht="17.100000000000001" customHeight="1" thickBot="1" x14ac:dyDescent="0.3">
      <c r="A44" s="122"/>
      <c r="B44" s="123"/>
      <c r="C44" s="61">
        <f t="shared" si="0"/>
        <v>33</v>
      </c>
      <c r="D44" s="75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7"/>
      <c r="AJ44" s="4"/>
      <c r="AK44" s="5"/>
      <c r="AL44" s="99"/>
    </row>
    <row r="45" spans="1:38" ht="17.100000000000001" customHeight="1" thickBot="1" x14ac:dyDescent="0.3">
      <c r="A45" s="122"/>
      <c r="B45" s="123"/>
      <c r="C45" s="61">
        <f t="shared" si="0"/>
        <v>34</v>
      </c>
      <c r="D45" s="75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7"/>
      <c r="AJ45" s="4"/>
      <c r="AK45" s="5"/>
      <c r="AL45" s="99"/>
    </row>
    <row r="46" spans="1:38" ht="17.100000000000001" customHeight="1" thickBot="1" x14ac:dyDescent="0.3">
      <c r="A46" s="122"/>
      <c r="B46" s="123"/>
      <c r="C46" s="61">
        <f t="shared" si="0"/>
        <v>35</v>
      </c>
      <c r="D46" s="75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7"/>
      <c r="AJ46" s="4"/>
      <c r="AK46" s="5"/>
      <c r="AL46" s="99"/>
    </row>
    <row r="47" spans="1:38" ht="17.100000000000001" customHeight="1" thickBot="1" x14ac:dyDescent="0.3">
      <c r="A47" s="122"/>
      <c r="B47" s="123"/>
      <c r="C47" s="61">
        <f t="shared" si="0"/>
        <v>36</v>
      </c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7"/>
      <c r="AJ47" s="4"/>
      <c r="AK47" s="5"/>
      <c r="AL47" s="99"/>
    </row>
    <row r="48" spans="1:38" ht="17.100000000000001" customHeight="1" thickBot="1" x14ac:dyDescent="0.3">
      <c r="A48" s="122"/>
      <c r="B48" s="123"/>
      <c r="C48" s="61">
        <f t="shared" si="0"/>
        <v>37</v>
      </c>
      <c r="D48" s="75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7"/>
      <c r="AJ48" s="4"/>
      <c r="AK48" s="5"/>
      <c r="AL48" s="99"/>
    </row>
    <row r="49" spans="1:38" ht="17.100000000000001" customHeight="1" thickBot="1" x14ac:dyDescent="0.3">
      <c r="A49" s="122"/>
      <c r="B49" s="123"/>
      <c r="C49" s="61">
        <f t="shared" si="0"/>
        <v>38</v>
      </c>
      <c r="D49" s="75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7"/>
      <c r="AJ49" s="4"/>
      <c r="AK49" s="5"/>
      <c r="AL49" s="99"/>
    </row>
    <row r="50" spans="1:38" ht="17.100000000000001" customHeight="1" thickBot="1" x14ac:dyDescent="0.3">
      <c r="A50" s="122"/>
      <c r="B50" s="123"/>
      <c r="C50" s="61">
        <f t="shared" si="0"/>
        <v>39</v>
      </c>
      <c r="D50" s="50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2"/>
      <c r="AJ50" s="4"/>
      <c r="AK50" s="5"/>
      <c r="AL50" s="99"/>
    </row>
    <row r="51" spans="1:38" ht="14.1" customHeight="1" thickBot="1" x14ac:dyDescent="0.3">
      <c r="A51" s="122"/>
      <c r="B51" s="123"/>
      <c r="C51" s="126" t="s">
        <v>13</v>
      </c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8"/>
      <c r="AJ51" s="4"/>
      <c r="AK51" s="5"/>
      <c r="AL51" s="99"/>
    </row>
    <row r="52" spans="1:38" ht="18" customHeight="1" thickBot="1" x14ac:dyDescent="0.3">
      <c r="A52" s="122"/>
      <c r="B52" s="123"/>
      <c r="C52" s="61">
        <f>C50+1</f>
        <v>40</v>
      </c>
      <c r="D52" s="50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2"/>
      <c r="AJ52" s="4"/>
      <c r="AK52" s="5"/>
      <c r="AL52" s="99"/>
    </row>
    <row r="53" spans="1:38" ht="18" customHeight="1" thickBot="1" x14ac:dyDescent="0.3">
      <c r="A53" s="122"/>
      <c r="B53" s="123"/>
      <c r="C53" s="9">
        <f t="shared" si="0"/>
        <v>41</v>
      </c>
      <c r="D53" s="50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2"/>
      <c r="AJ53" s="4"/>
      <c r="AK53" s="5"/>
      <c r="AL53" s="99"/>
    </row>
    <row r="54" spans="1:38" ht="18" customHeight="1" thickBot="1" x14ac:dyDescent="0.3">
      <c r="A54" s="122"/>
      <c r="B54" s="123"/>
      <c r="C54" s="11">
        <f t="shared" si="0"/>
        <v>42</v>
      </c>
      <c r="D54" s="19">
        <f>D28</f>
        <v>0</v>
      </c>
      <c r="E54" s="12">
        <f t="shared" ref="E54:AE54" si="4">E28</f>
        <v>0</v>
      </c>
      <c r="F54" s="12">
        <f t="shared" si="4"/>
        <v>0</v>
      </c>
      <c r="G54" s="12">
        <f t="shared" si="4"/>
        <v>0</v>
      </c>
      <c r="H54" s="12">
        <f t="shared" si="4"/>
        <v>0</v>
      </c>
      <c r="I54" s="12">
        <f t="shared" si="4"/>
        <v>0</v>
      </c>
      <c r="J54" s="12">
        <f t="shared" si="4"/>
        <v>0</v>
      </c>
      <c r="K54" s="12">
        <f t="shared" si="4"/>
        <v>0</v>
      </c>
      <c r="L54" s="12">
        <f t="shared" si="4"/>
        <v>0</v>
      </c>
      <c r="M54" s="12">
        <f t="shared" si="4"/>
        <v>0</v>
      </c>
      <c r="N54" s="12">
        <f t="shared" si="4"/>
        <v>0</v>
      </c>
      <c r="O54" s="12">
        <f t="shared" si="4"/>
        <v>0</v>
      </c>
      <c r="P54" s="12">
        <f t="shared" si="4"/>
        <v>0</v>
      </c>
      <c r="Q54" s="12">
        <f t="shared" si="4"/>
        <v>0</v>
      </c>
      <c r="R54" s="12">
        <f t="shared" si="4"/>
        <v>0</v>
      </c>
      <c r="S54" s="12">
        <f t="shared" si="4"/>
        <v>0</v>
      </c>
      <c r="T54" s="12">
        <f t="shared" si="4"/>
        <v>0</v>
      </c>
      <c r="U54" s="12">
        <f t="shared" si="4"/>
        <v>0</v>
      </c>
      <c r="V54" s="12">
        <f t="shared" si="4"/>
        <v>0</v>
      </c>
      <c r="W54" s="12">
        <f t="shared" si="4"/>
        <v>0</v>
      </c>
      <c r="X54" s="12">
        <f t="shared" si="4"/>
        <v>0</v>
      </c>
      <c r="Y54" s="12">
        <f t="shared" si="4"/>
        <v>0</v>
      </c>
      <c r="Z54" s="12">
        <f t="shared" si="4"/>
        <v>0</v>
      </c>
      <c r="AA54" s="12">
        <f t="shared" si="4"/>
        <v>0</v>
      </c>
      <c r="AB54" s="12">
        <f t="shared" si="4"/>
        <v>0</v>
      </c>
      <c r="AC54" s="12">
        <f t="shared" si="4"/>
        <v>0</v>
      </c>
      <c r="AD54" s="12">
        <f t="shared" si="4"/>
        <v>0</v>
      </c>
      <c r="AE54" s="12">
        <f t="shared" si="4"/>
        <v>0</v>
      </c>
      <c r="AF54" s="12">
        <f>AF28</f>
        <v>0</v>
      </c>
      <c r="AG54" s="12">
        <f>AG28</f>
        <v>0</v>
      </c>
      <c r="AH54" s="12">
        <f>AH28</f>
        <v>0</v>
      </c>
      <c r="AI54" s="13">
        <f>AI28</f>
        <v>0</v>
      </c>
      <c r="AJ54" s="4"/>
      <c r="AK54" s="5"/>
      <c r="AL54" s="99"/>
    </row>
    <row r="55" spans="1:38" ht="18" customHeight="1" thickBot="1" x14ac:dyDescent="0.3">
      <c r="A55" s="122"/>
      <c r="B55" s="123"/>
      <c r="C55" s="11">
        <f t="shared" si="0"/>
        <v>43</v>
      </c>
      <c r="D55" s="19">
        <f>D22</f>
        <v>0</v>
      </c>
      <c r="E55" s="12">
        <f t="shared" ref="E55:AE55" si="5">E22</f>
        <v>0</v>
      </c>
      <c r="F55" s="12">
        <f t="shared" si="5"/>
        <v>0</v>
      </c>
      <c r="G55" s="12">
        <f t="shared" si="5"/>
        <v>0</v>
      </c>
      <c r="H55" s="12">
        <f t="shared" si="5"/>
        <v>0</v>
      </c>
      <c r="I55" s="12">
        <f t="shared" si="5"/>
        <v>0</v>
      </c>
      <c r="J55" s="12">
        <f t="shared" si="5"/>
        <v>0</v>
      </c>
      <c r="K55" s="12">
        <f t="shared" si="5"/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0</v>
      </c>
      <c r="R55" s="12">
        <f t="shared" si="5"/>
        <v>0</v>
      </c>
      <c r="S55" s="12">
        <f t="shared" si="5"/>
        <v>0</v>
      </c>
      <c r="T55" s="12">
        <f t="shared" si="5"/>
        <v>0</v>
      </c>
      <c r="U55" s="12">
        <f t="shared" si="5"/>
        <v>0</v>
      </c>
      <c r="V55" s="12">
        <f t="shared" si="5"/>
        <v>0</v>
      </c>
      <c r="W55" s="12">
        <f t="shared" si="5"/>
        <v>0</v>
      </c>
      <c r="X55" s="12">
        <f t="shared" si="5"/>
        <v>0</v>
      </c>
      <c r="Y55" s="12">
        <f t="shared" si="5"/>
        <v>0</v>
      </c>
      <c r="Z55" s="12">
        <f t="shared" si="5"/>
        <v>0</v>
      </c>
      <c r="AA55" s="12">
        <f t="shared" si="5"/>
        <v>0</v>
      </c>
      <c r="AB55" s="12">
        <f t="shared" si="5"/>
        <v>0</v>
      </c>
      <c r="AC55" s="12">
        <f t="shared" si="5"/>
        <v>0</v>
      </c>
      <c r="AD55" s="12">
        <f t="shared" si="5"/>
        <v>0</v>
      </c>
      <c r="AE55" s="12">
        <f t="shared" si="5"/>
        <v>0</v>
      </c>
      <c r="AF55" s="12">
        <f>AF22</f>
        <v>0</v>
      </c>
      <c r="AG55" s="12">
        <f>AG22</f>
        <v>0</v>
      </c>
      <c r="AH55" s="12">
        <f>AH22</f>
        <v>0</v>
      </c>
      <c r="AI55" s="13">
        <f>AI22</f>
        <v>0</v>
      </c>
      <c r="AJ55" s="4"/>
      <c r="AK55" s="5"/>
      <c r="AL55" s="99"/>
    </row>
    <row r="56" spans="1:38" ht="18" customHeight="1" thickBot="1" x14ac:dyDescent="0.3">
      <c r="A56" s="122"/>
      <c r="B56" s="123"/>
      <c r="C56" s="9">
        <f t="shared" si="0"/>
        <v>44</v>
      </c>
      <c r="D56" s="50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2"/>
      <c r="AJ56" s="4"/>
      <c r="AK56" s="5"/>
      <c r="AL56" s="99"/>
    </row>
    <row r="57" spans="1:38" ht="18" customHeight="1" thickBot="1" x14ac:dyDescent="0.3">
      <c r="A57" s="122"/>
      <c r="B57" s="123"/>
      <c r="C57" s="9">
        <f t="shared" si="0"/>
        <v>45</v>
      </c>
      <c r="D57" s="50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2"/>
      <c r="AJ57" s="4"/>
      <c r="AK57" s="5"/>
      <c r="AL57" s="99"/>
    </row>
    <row r="58" spans="1:38" ht="18" customHeight="1" thickBot="1" x14ac:dyDescent="0.3">
      <c r="A58" s="122"/>
      <c r="B58" s="123"/>
      <c r="C58" s="9">
        <f t="shared" si="0"/>
        <v>46</v>
      </c>
      <c r="D58" s="50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2"/>
      <c r="AJ58" s="4"/>
      <c r="AK58" s="5"/>
      <c r="AL58" s="99"/>
    </row>
    <row r="59" spans="1:38" ht="18.95" customHeight="1" thickBot="1" x14ac:dyDescent="0.3">
      <c r="A59" s="122" t="s">
        <v>44</v>
      </c>
      <c r="B59" s="123"/>
      <c r="C59" s="126" t="s">
        <v>14</v>
      </c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8"/>
      <c r="AJ59" s="4"/>
      <c r="AK59" s="5"/>
      <c r="AL59" s="99"/>
    </row>
    <row r="60" spans="1:38" ht="18.95" customHeight="1" thickBot="1" x14ac:dyDescent="0.3">
      <c r="A60" s="122"/>
      <c r="B60" s="123"/>
      <c r="C60" s="61">
        <f>C58+1</f>
        <v>47</v>
      </c>
      <c r="D60" s="50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2"/>
      <c r="AJ60" s="4"/>
      <c r="AK60" s="5"/>
      <c r="AL60" s="99"/>
    </row>
    <row r="61" spans="1:38" ht="18.95" customHeight="1" thickBot="1" x14ac:dyDescent="0.3">
      <c r="A61" s="122"/>
      <c r="B61" s="123"/>
      <c r="C61" s="61">
        <f>C60+1</f>
        <v>48</v>
      </c>
      <c r="D61" s="50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2"/>
      <c r="AJ61" s="4"/>
      <c r="AK61" s="5"/>
      <c r="AL61" s="99"/>
    </row>
    <row r="62" spans="1:38" ht="18.95" customHeight="1" thickBot="1" x14ac:dyDescent="0.3">
      <c r="A62" s="122"/>
      <c r="B62" s="123"/>
      <c r="C62" s="11">
        <f>C61+1</f>
        <v>49</v>
      </c>
      <c r="D62" s="19">
        <f>D10</f>
        <v>0</v>
      </c>
      <c r="E62" s="12">
        <f t="shared" ref="E62:AI62" si="6">E10</f>
        <v>0</v>
      </c>
      <c r="F62" s="12">
        <f t="shared" si="6"/>
        <v>0</v>
      </c>
      <c r="G62" s="12">
        <f t="shared" si="6"/>
        <v>0</v>
      </c>
      <c r="H62" s="12">
        <f t="shared" si="6"/>
        <v>0</v>
      </c>
      <c r="I62" s="12">
        <f t="shared" si="6"/>
        <v>0</v>
      </c>
      <c r="J62" s="12">
        <f t="shared" si="6"/>
        <v>0</v>
      </c>
      <c r="K62" s="12">
        <f t="shared" si="6"/>
        <v>0</v>
      </c>
      <c r="L62" s="12">
        <f t="shared" si="6"/>
        <v>0</v>
      </c>
      <c r="M62" s="12">
        <f t="shared" si="6"/>
        <v>0</v>
      </c>
      <c r="N62" s="12">
        <f t="shared" si="6"/>
        <v>0</v>
      </c>
      <c r="O62" s="12">
        <f t="shared" si="6"/>
        <v>0</v>
      </c>
      <c r="P62" s="12">
        <f t="shared" si="6"/>
        <v>0</v>
      </c>
      <c r="Q62" s="12">
        <f t="shared" si="6"/>
        <v>0</v>
      </c>
      <c r="R62" s="12">
        <f t="shared" si="6"/>
        <v>0</v>
      </c>
      <c r="S62" s="12">
        <f t="shared" si="6"/>
        <v>0</v>
      </c>
      <c r="T62" s="12">
        <f t="shared" si="6"/>
        <v>0</v>
      </c>
      <c r="U62" s="12">
        <f t="shared" si="6"/>
        <v>0</v>
      </c>
      <c r="V62" s="12">
        <f t="shared" si="6"/>
        <v>0</v>
      </c>
      <c r="W62" s="12">
        <f t="shared" si="6"/>
        <v>0</v>
      </c>
      <c r="X62" s="12">
        <f t="shared" si="6"/>
        <v>0</v>
      </c>
      <c r="Y62" s="12">
        <f t="shared" si="6"/>
        <v>0</v>
      </c>
      <c r="Z62" s="12">
        <f t="shared" si="6"/>
        <v>0</v>
      </c>
      <c r="AA62" s="12">
        <f t="shared" si="6"/>
        <v>0</v>
      </c>
      <c r="AB62" s="12">
        <f t="shared" si="6"/>
        <v>0</v>
      </c>
      <c r="AC62" s="12">
        <f t="shared" si="6"/>
        <v>0</v>
      </c>
      <c r="AD62" s="12">
        <f t="shared" si="6"/>
        <v>0</v>
      </c>
      <c r="AE62" s="12">
        <f t="shared" si="6"/>
        <v>0</v>
      </c>
      <c r="AF62" s="12">
        <f t="shared" si="6"/>
        <v>0</v>
      </c>
      <c r="AG62" s="12">
        <f t="shared" si="6"/>
        <v>0</v>
      </c>
      <c r="AH62" s="12">
        <f t="shared" si="6"/>
        <v>0</v>
      </c>
      <c r="AI62" s="13">
        <f t="shared" si="6"/>
        <v>0</v>
      </c>
      <c r="AJ62" s="4"/>
      <c r="AK62" s="5"/>
      <c r="AL62" s="99"/>
    </row>
    <row r="63" spans="1:38" ht="18.95" customHeight="1" thickBot="1" x14ac:dyDescent="0.3">
      <c r="A63" s="122"/>
      <c r="B63" s="123"/>
      <c r="C63" s="11">
        <f t="shared" si="0"/>
        <v>50</v>
      </c>
      <c r="D63" s="19">
        <f>D30</f>
        <v>0</v>
      </c>
      <c r="E63" s="12">
        <f t="shared" ref="E63:AI63" si="7">E30</f>
        <v>0</v>
      </c>
      <c r="F63" s="12">
        <f t="shared" si="7"/>
        <v>0</v>
      </c>
      <c r="G63" s="12">
        <f t="shared" si="7"/>
        <v>0</v>
      </c>
      <c r="H63" s="12">
        <f t="shared" si="7"/>
        <v>0</v>
      </c>
      <c r="I63" s="12">
        <f t="shared" si="7"/>
        <v>0</v>
      </c>
      <c r="J63" s="12">
        <f t="shared" si="7"/>
        <v>0</v>
      </c>
      <c r="K63" s="12">
        <f t="shared" si="7"/>
        <v>0</v>
      </c>
      <c r="L63" s="12">
        <f t="shared" si="7"/>
        <v>0</v>
      </c>
      <c r="M63" s="12">
        <f t="shared" si="7"/>
        <v>0</v>
      </c>
      <c r="N63" s="12">
        <f t="shared" si="7"/>
        <v>0</v>
      </c>
      <c r="O63" s="12">
        <f t="shared" si="7"/>
        <v>0</v>
      </c>
      <c r="P63" s="12">
        <f t="shared" si="7"/>
        <v>0</v>
      </c>
      <c r="Q63" s="12">
        <f t="shared" si="7"/>
        <v>0</v>
      </c>
      <c r="R63" s="12">
        <f t="shared" si="7"/>
        <v>0</v>
      </c>
      <c r="S63" s="12">
        <f t="shared" si="7"/>
        <v>0</v>
      </c>
      <c r="T63" s="12">
        <f t="shared" si="7"/>
        <v>0</v>
      </c>
      <c r="U63" s="12">
        <f t="shared" si="7"/>
        <v>0</v>
      </c>
      <c r="V63" s="12">
        <f t="shared" si="7"/>
        <v>0</v>
      </c>
      <c r="W63" s="12">
        <f t="shared" si="7"/>
        <v>0</v>
      </c>
      <c r="X63" s="12">
        <f t="shared" si="7"/>
        <v>0</v>
      </c>
      <c r="Y63" s="12">
        <f t="shared" si="7"/>
        <v>0</v>
      </c>
      <c r="Z63" s="12">
        <f t="shared" si="7"/>
        <v>0</v>
      </c>
      <c r="AA63" s="12">
        <f t="shared" si="7"/>
        <v>0</v>
      </c>
      <c r="AB63" s="12">
        <f t="shared" si="7"/>
        <v>0</v>
      </c>
      <c r="AC63" s="12">
        <f t="shared" si="7"/>
        <v>0</v>
      </c>
      <c r="AD63" s="12">
        <f t="shared" si="7"/>
        <v>0</v>
      </c>
      <c r="AE63" s="12">
        <f t="shared" si="7"/>
        <v>0</v>
      </c>
      <c r="AF63" s="12">
        <f t="shared" si="7"/>
        <v>0</v>
      </c>
      <c r="AG63" s="12">
        <f t="shared" si="7"/>
        <v>0</v>
      </c>
      <c r="AH63" s="12">
        <f t="shared" si="7"/>
        <v>0</v>
      </c>
      <c r="AI63" s="13">
        <f t="shared" si="7"/>
        <v>0</v>
      </c>
      <c r="AJ63" s="4"/>
      <c r="AK63" s="5"/>
      <c r="AL63" s="99"/>
    </row>
    <row r="64" spans="1:38" ht="18.95" customHeight="1" thickBot="1" x14ac:dyDescent="0.3">
      <c r="A64" s="122"/>
      <c r="B64" s="123"/>
      <c r="C64" s="11">
        <f t="shared" si="0"/>
        <v>51</v>
      </c>
      <c r="D64" s="19">
        <f>D31</f>
        <v>0</v>
      </c>
      <c r="E64" s="12">
        <f t="shared" ref="E64:AI64" si="8">E31</f>
        <v>0</v>
      </c>
      <c r="F64" s="12">
        <f t="shared" si="8"/>
        <v>0</v>
      </c>
      <c r="G64" s="12">
        <f t="shared" si="8"/>
        <v>0</v>
      </c>
      <c r="H64" s="12">
        <f t="shared" si="8"/>
        <v>0</v>
      </c>
      <c r="I64" s="12">
        <f t="shared" si="8"/>
        <v>0</v>
      </c>
      <c r="J64" s="12">
        <f t="shared" si="8"/>
        <v>0</v>
      </c>
      <c r="K64" s="12">
        <f t="shared" si="8"/>
        <v>0</v>
      </c>
      <c r="L64" s="12">
        <f t="shared" si="8"/>
        <v>0</v>
      </c>
      <c r="M64" s="12">
        <f t="shared" si="8"/>
        <v>0</v>
      </c>
      <c r="N64" s="12">
        <f t="shared" si="8"/>
        <v>0</v>
      </c>
      <c r="O64" s="12">
        <f t="shared" si="8"/>
        <v>0</v>
      </c>
      <c r="P64" s="12">
        <f t="shared" si="8"/>
        <v>0</v>
      </c>
      <c r="Q64" s="12">
        <f t="shared" si="8"/>
        <v>0</v>
      </c>
      <c r="R64" s="12">
        <f t="shared" si="8"/>
        <v>0</v>
      </c>
      <c r="S64" s="12">
        <f t="shared" si="8"/>
        <v>0</v>
      </c>
      <c r="T64" s="12">
        <f t="shared" si="8"/>
        <v>0</v>
      </c>
      <c r="U64" s="12">
        <f t="shared" si="8"/>
        <v>0</v>
      </c>
      <c r="V64" s="12">
        <f t="shared" si="8"/>
        <v>0</v>
      </c>
      <c r="W64" s="12">
        <f t="shared" si="8"/>
        <v>0</v>
      </c>
      <c r="X64" s="12">
        <f t="shared" si="8"/>
        <v>0</v>
      </c>
      <c r="Y64" s="12">
        <f t="shared" si="8"/>
        <v>0</v>
      </c>
      <c r="Z64" s="12">
        <f t="shared" si="8"/>
        <v>0</v>
      </c>
      <c r="AA64" s="12">
        <f t="shared" si="8"/>
        <v>0</v>
      </c>
      <c r="AB64" s="12">
        <f t="shared" si="8"/>
        <v>0</v>
      </c>
      <c r="AC64" s="12">
        <f t="shared" si="8"/>
        <v>0</v>
      </c>
      <c r="AD64" s="12">
        <f t="shared" si="8"/>
        <v>0</v>
      </c>
      <c r="AE64" s="12">
        <f t="shared" si="8"/>
        <v>0</v>
      </c>
      <c r="AF64" s="12">
        <f t="shared" si="8"/>
        <v>0</v>
      </c>
      <c r="AG64" s="12">
        <f t="shared" si="8"/>
        <v>0</v>
      </c>
      <c r="AH64" s="12">
        <f t="shared" si="8"/>
        <v>0</v>
      </c>
      <c r="AI64" s="13">
        <f t="shared" si="8"/>
        <v>0</v>
      </c>
      <c r="AJ64" s="4"/>
      <c r="AK64" s="5"/>
      <c r="AL64" s="99"/>
    </row>
    <row r="65" spans="1:38" ht="50.1" customHeight="1" thickBot="1" x14ac:dyDescent="0.3">
      <c r="A65" s="122"/>
      <c r="B65" s="123"/>
      <c r="C65" s="126" t="s">
        <v>15</v>
      </c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8"/>
      <c r="AJ65" s="4"/>
      <c r="AK65" s="5"/>
      <c r="AL65" s="99"/>
    </row>
    <row r="66" spans="1:38" ht="18.95" customHeight="1" thickBot="1" x14ac:dyDescent="0.3">
      <c r="A66" s="122"/>
      <c r="B66" s="123"/>
      <c r="C66" s="61">
        <f>C64+1</f>
        <v>52</v>
      </c>
      <c r="D66" s="50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2"/>
      <c r="AJ66" s="4"/>
      <c r="AK66" s="5"/>
      <c r="AL66" s="99"/>
    </row>
    <row r="67" spans="1:38" ht="18.95" customHeight="1" thickBot="1" x14ac:dyDescent="0.3">
      <c r="A67" s="122"/>
      <c r="B67" s="123"/>
      <c r="C67" s="61">
        <f>C66+1</f>
        <v>53</v>
      </c>
      <c r="D67" s="50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2"/>
      <c r="AJ67" s="4"/>
      <c r="AK67" s="5"/>
      <c r="AL67" s="99"/>
    </row>
    <row r="68" spans="1:38" ht="18.95" customHeight="1" thickBot="1" x14ac:dyDescent="0.3">
      <c r="A68" s="122"/>
      <c r="B68" s="123"/>
      <c r="C68" s="61">
        <f t="shared" si="0"/>
        <v>54</v>
      </c>
      <c r="D68" s="50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2"/>
      <c r="AJ68" s="4"/>
      <c r="AK68" s="5"/>
      <c r="AL68" s="99"/>
    </row>
    <row r="69" spans="1:38" ht="18.95" customHeight="1" thickBot="1" x14ac:dyDescent="0.3">
      <c r="A69" s="122"/>
      <c r="B69" s="123"/>
      <c r="C69" s="61">
        <f t="shared" si="0"/>
        <v>55</v>
      </c>
      <c r="D69" s="50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2"/>
      <c r="AJ69" s="4"/>
      <c r="AK69" s="5"/>
      <c r="AL69" s="99"/>
    </row>
    <row r="70" spans="1:38" ht="51.95" customHeight="1" thickBot="1" x14ac:dyDescent="0.3">
      <c r="A70" s="122"/>
      <c r="B70" s="123"/>
      <c r="C70" s="126" t="s">
        <v>16</v>
      </c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8"/>
      <c r="AJ70" s="4"/>
      <c r="AK70" s="5"/>
      <c r="AL70" s="99"/>
    </row>
    <row r="71" spans="1:38" ht="18.95" customHeight="1" thickBot="1" x14ac:dyDescent="0.3">
      <c r="A71" s="122"/>
      <c r="B71" s="123"/>
      <c r="C71" s="61">
        <f>C69+1</f>
        <v>56</v>
      </c>
      <c r="D71" s="50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2"/>
      <c r="AJ71" s="4"/>
      <c r="AK71" s="5"/>
      <c r="AL71" s="99"/>
    </row>
    <row r="72" spans="1:38" ht="18.95" customHeight="1" thickBot="1" x14ac:dyDescent="0.3">
      <c r="A72" s="124"/>
      <c r="B72" s="125"/>
      <c r="C72" s="61">
        <f t="shared" si="0"/>
        <v>57</v>
      </c>
      <c r="D72" s="56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8"/>
      <c r="AJ72" s="6"/>
      <c r="AK72" s="7"/>
      <c r="AL72" s="100"/>
    </row>
    <row r="73" spans="1:38" ht="18.95" customHeight="1" thickBot="1" x14ac:dyDescent="0.3">
      <c r="A73" s="120" t="s">
        <v>43</v>
      </c>
      <c r="B73" s="121"/>
      <c r="C73" s="126" t="s">
        <v>17</v>
      </c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8"/>
      <c r="AJ73" s="2" t="e">
        <f>SUM(D74:AI88)/COUNTA(D2:AI2)/11</f>
        <v>#DIV/0!</v>
      </c>
      <c r="AK73" s="3" t="e">
        <f>AJ73*50</f>
        <v>#DIV/0!</v>
      </c>
      <c r="AL73" s="98" t="e">
        <f>IF(AK73&gt;95,"требуется пересмотр образовательных задач на предмет соответствия возможностям детей",IF(OR(AK73=75,AND(AK73&gt;75,AK73&lt;95)),"условия соответствуют образовательным задачам",IF(OR(AK73=50,AND(AK73&lt;75,AK73&gt;50)),"требуется оптимизация условий, созданных в ДОО","требуется коррекция условий, созданных в ДОО")))</f>
        <v>#DIV/0!</v>
      </c>
    </row>
    <row r="74" spans="1:38" ht="18.95" customHeight="1" thickBot="1" x14ac:dyDescent="0.3">
      <c r="A74" s="122"/>
      <c r="B74" s="123"/>
      <c r="C74" s="11">
        <f>C72+1</f>
        <v>58</v>
      </c>
      <c r="D74" s="19">
        <f>D14</f>
        <v>0</v>
      </c>
      <c r="E74" s="12">
        <f t="shared" ref="E74:AI74" si="9">E14</f>
        <v>0</v>
      </c>
      <c r="F74" s="12">
        <f t="shared" si="9"/>
        <v>0</v>
      </c>
      <c r="G74" s="12">
        <f t="shared" si="9"/>
        <v>0</v>
      </c>
      <c r="H74" s="12">
        <f t="shared" si="9"/>
        <v>0</v>
      </c>
      <c r="I74" s="12">
        <f t="shared" si="9"/>
        <v>0</v>
      </c>
      <c r="J74" s="12">
        <f t="shared" si="9"/>
        <v>0</v>
      </c>
      <c r="K74" s="12">
        <f t="shared" si="9"/>
        <v>0</v>
      </c>
      <c r="L74" s="12">
        <f t="shared" si="9"/>
        <v>0</v>
      </c>
      <c r="M74" s="12">
        <f t="shared" si="9"/>
        <v>0</v>
      </c>
      <c r="N74" s="12">
        <f t="shared" si="9"/>
        <v>0</v>
      </c>
      <c r="O74" s="12">
        <f t="shared" si="9"/>
        <v>0</v>
      </c>
      <c r="P74" s="12">
        <f t="shared" si="9"/>
        <v>0</v>
      </c>
      <c r="Q74" s="12">
        <f t="shared" si="9"/>
        <v>0</v>
      </c>
      <c r="R74" s="12">
        <f t="shared" si="9"/>
        <v>0</v>
      </c>
      <c r="S74" s="12">
        <f t="shared" si="9"/>
        <v>0</v>
      </c>
      <c r="T74" s="12">
        <f t="shared" si="9"/>
        <v>0</v>
      </c>
      <c r="U74" s="12">
        <f t="shared" si="9"/>
        <v>0</v>
      </c>
      <c r="V74" s="12">
        <f t="shared" si="9"/>
        <v>0</v>
      </c>
      <c r="W74" s="12">
        <f t="shared" si="9"/>
        <v>0</v>
      </c>
      <c r="X74" s="12">
        <f t="shared" si="9"/>
        <v>0</v>
      </c>
      <c r="Y74" s="12">
        <f t="shared" si="9"/>
        <v>0</v>
      </c>
      <c r="Z74" s="12">
        <f t="shared" si="9"/>
        <v>0</v>
      </c>
      <c r="AA74" s="12">
        <f t="shared" si="9"/>
        <v>0</v>
      </c>
      <c r="AB74" s="12">
        <f t="shared" si="9"/>
        <v>0</v>
      </c>
      <c r="AC74" s="12">
        <f t="shared" si="9"/>
        <v>0</v>
      </c>
      <c r="AD74" s="12">
        <f t="shared" si="9"/>
        <v>0</v>
      </c>
      <c r="AE74" s="12">
        <f t="shared" si="9"/>
        <v>0</v>
      </c>
      <c r="AF74" s="12">
        <f t="shared" si="9"/>
        <v>0</v>
      </c>
      <c r="AG74" s="12">
        <f t="shared" si="9"/>
        <v>0</v>
      </c>
      <c r="AH74" s="12">
        <f t="shared" si="9"/>
        <v>0</v>
      </c>
      <c r="AI74" s="13">
        <f t="shared" si="9"/>
        <v>0</v>
      </c>
      <c r="AJ74" s="4"/>
      <c r="AK74" s="5"/>
      <c r="AL74" s="99"/>
    </row>
    <row r="75" spans="1:38" ht="18.95" customHeight="1" thickBot="1" x14ac:dyDescent="0.3">
      <c r="A75" s="122"/>
      <c r="B75" s="123"/>
      <c r="C75" s="11">
        <f>C74+1</f>
        <v>59</v>
      </c>
      <c r="D75" s="19">
        <f>D15</f>
        <v>0</v>
      </c>
      <c r="E75" s="12">
        <f t="shared" ref="E75:AI75" si="10">E15</f>
        <v>0</v>
      </c>
      <c r="F75" s="12">
        <f t="shared" si="10"/>
        <v>0</v>
      </c>
      <c r="G75" s="12">
        <f t="shared" si="10"/>
        <v>0</v>
      </c>
      <c r="H75" s="12">
        <f t="shared" si="10"/>
        <v>0</v>
      </c>
      <c r="I75" s="12">
        <f t="shared" si="10"/>
        <v>0</v>
      </c>
      <c r="J75" s="12">
        <f t="shared" si="10"/>
        <v>0</v>
      </c>
      <c r="K75" s="12">
        <f t="shared" si="10"/>
        <v>0</v>
      </c>
      <c r="L75" s="12">
        <f t="shared" si="10"/>
        <v>0</v>
      </c>
      <c r="M75" s="12">
        <f t="shared" si="10"/>
        <v>0</v>
      </c>
      <c r="N75" s="12">
        <f t="shared" si="10"/>
        <v>0</v>
      </c>
      <c r="O75" s="12">
        <f t="shared" si="10"/>
        <v>0</v>
      </c>
      <c r="P75" s="12">
        <f t="shared" si="10"/>
        <v>0</v>
      </c>
      <c r="Q75" s="12">
        <f t="shared" si="10"/>
        <v>0</v>
      </c>
      <c r="R75" s="12">
        <f t="shared" si="10"/>
        <v>0</v>
      </c>
      <c r="S75" s="12">
        <f t="shared" si="10"/>
        <v>0</v>
      </c>
      <c r="T75" s="12">
        <f t="shared" si="10"/>
        <v>0</v>
      </c>
      <c r="U75" s="12">
        <f t="shared" si="10"/>
        <v>0</v>
      </c>
      <c r="V75" s="12">
        <f t="shared" si="10"/>
        <v>0</v>
      </c>
      <c r="W75" s="12">
        <f t="shared" si="10"/>
        <v>0</v>
      </c>
      <c r="X75" s="12">
        <f t="shared" si="10"/>
        <v>0</v>
      </c>
      <c r="Y75" s="12">
        <f t="shared" si="10"/>
        <v>0</v>
      </c>
      <c r="Z75" s="12">
        <f t="shared" si="10"/>
        <v>0</v>
      </c>
      <c r="AA75" s="12">
        <f t="shared" si="10"/>
        <v>0</v>
      </c>
      <c r="AB75" s="12">
        <f t="shared" si="10"/>
        <v>0</v>
      </c>
      <c r="AC75" s="12">
        <f t="shared" si="10"/>
        <v>0</v>
      </c>
      <c r="AD75" s="12">
        <f t="shared" si="10"/>
        <v>0</v>
      </c>
      <c r="AE75" s="12">
        <f t="shared" si="10"/>
        <v>0</v>
      </c>
      <c r="AF75" s="12">
        <f t="shared" si="10"/>
        <v>0</v>
      </c>
      <c r="AG75" s="12">
        <f t="shared" si="10"/>
        <v>0</v>
      </c>
      <c r="AH75" s="12">
        <f t="shared" si="10"/>
        <v>0</v>
      </c>
      <c r="AI75" s="13">
        <f t="shared" si="10"/>
        <v>0</v>
      </c>
      <c r="AJ75" s="4"/>
      <c r="AK75" s="5"/>
      <c r="AL75" s="99"/>
    </row>
    <row r="76" spans="1:38" ht="18.95" customHeight="1" thickBot="1" x14ac:dyDescent="0.3">
      <c r="A76" s="122"/>
      <c r="B76" s="123"/>
      <c r="C76" s="11">
        <f>C75+1</f>
        <v>60</v>
      </c>
      <c r="D76" s="19">
        <f>D8</f>
        <v>0</v>
      </c>
      <c r="E76" s="12">
        <f t="shared" ref="E76:AI76" si="11">E8</f>
        <v>0</v>
      </c>
      <c r="F76" s="12">
        <f t="shared" si="11"/>
        <v>0</v>
      </c>
      <c r="G76" s="12">
        <f t="shared" si="11"/>
        <v>0</v>
      </c>
      <c r="H76" s="12">
        <f t="shared" si="11"/>
        <v>0</v>
      </c>
      <c r="I76" s="12">
        <f t="shared" si="11"/>
        <v>0</v>
      </c>
      <c r="J76" s="12">
        <f t="shared" si="11"/>
        <v>0</v>
      </c>
      <c r="K76" s="12">
        <f t="shared" si="11"/>
        <v>0</v>
      </c>
      <c r="L76" s="12">
        <f t="shared" si="11"/>
        <v>0</v>
      </c>
      <c r="M76" s="12">
        <f t="shared" si="11"/>
        <v>0</v>
      </c>
      <c r="N76" s="12">
        <f t="shared" si="11"/>
        <v>0</v>
      </c>
      <c r="O76" s="12">
        <f t="shared" si="11"/>
        <v>0</v>
      </c>
      <c r="P76" s="12">
        <f t="shared" si="11"/>
        <v>0</v>
      </c>
      <c r="Q76" s="12">
        <f t="shared" si="11"/>
        <v>0</v>
      </c>
      <c r="R76" s="12">
        <f t="shared" si="11"/>
        <v>0</v>
      </c>
      <c r="S76" s="12">
        <f t="shared" si="11"/>
        <v>0</v>
      </c>
      <c r="T76" s="12">
        <f t="shared" si="11"/>
        <v>0</v>
      </c>
      <c r="U76" s="12">
        <f t="shared" si="11"/>
        <v>0</v>
      </c>
      <c r="V76" s="12">
        <f t="shared" si="11"/>
        <v>0</v>
      </c>
      <c r="W76" s="12">
        <f t="shared" si="11"/>
        <v>0</v>
      </c>
      <c r="X76" s="12">
        <f t="shared" si="11"/>
        <v>0</v>
      </c>
      <c r="Y76" s="12">
        <f t="shared" si="11"/>
        <v>0</v>
      </c>
      <c r="Z76" s="12">
        <f t="shared" si="11"/>
        <v>0</v>
      </c>
      <c r="AA76" s="12">
        <f t="shared" si="11"/>
        <v>0</v>
      </c>
      <c r="AB76" s="12">
        <f t="shared" si="11"/>
        <v>0</v>
      </c>
      <c r="AC76" s="12">
        <f t="shared" si="11"/>
        <v>0</v>
      </c>
      <c r="AD76" s="12">
        <f t="shared" si="11"/>
        <v>0</v>
      </c>
      <c r="AE76" s="12">
        <f t="shared" si="11"/>
        <v>0</v>
      </c>
      <c r="AF76" s="12">
        <f t="shared" si="11"/>
        <v>0</v>
      </c>
      <c r="AG76" s="12">
        <f t="shared" si="11"/>
        <v>0</v>
      </c>
      <c r="AH76" s="12">
        <f t="shared" si="11"/>
        <v>0</v>
      </c>
      <c r="AI76" s="13">
        <f t="shared" si="11"/>
        <v>0</v>
      </c>
      <c r="AJ76" s="4"/>
      <c r="AK76" s="5"/>
      <c r="AL76" s="99"/>
    </row>
    <row r="77" spans="1:38" ht="38.1" customHeight="1" thickBot="1" x14ac:dyDescent="0.3">
      <c r="A77" s="122"/>
      <c r="B77" s="123"/>
      <c r="C77" s="126" t="s">
        <v>18</v>
      </c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8"/>
      <c r="AJ77" s="4"/>
      <c r="AK77" s="5"/>
      <c r="AL77" s="99"/>
    </row>
    <row r="78" spans="1:38" ht="18.95" customHeight="1" thickBot="1" x14ac:dyDescent="0.3">
      <c r="A78" s="122"/>
      <c r="B78" s="123"/>
      <c r="C78" s="61">
        <f>C76+1</f>
        <v>61</v>
      </c>
      <c r="D78" s="50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2"/>
      <c r="AJ78" s="4"/>
      <c r="AK78" s="5"/>
      <c r="AL78" s="99"/>
    </row>
    <row r="79" spans="1:38" ht="18.95" customHeight="1" thickBot="1" x14ac:dyDescent="0.3">
      <c r="A79" s="122"/>
      <c r="B79" s="123"/>
      <c r="C79" s="11">
        <f t="shared" si="0"/>
        <v>62</v>
      </c>
      <c r="D79" s="19">
        <f>D56</f>
        <v>0</v>
      </c>
      <c r="E79" s="12">
        <f t="shared" ref="E79:AI79" si="12">E56</f>
        <v>0</v>
      </c>
      <c r="F79" s="12">
        <f t="shared" si="12"/>
        <v>0</v>
      </c>
      <c r="G79" s="12">
        <f t="shared" si="12"/>
        <v>0</v>
      </c>
      <c r="H79" s="12">
        <f t="shared" si="12"/>
        <v>0</v>
      </c>
      <c r="I79" s="12">
        <f t="shared" si="12"/>
        <v>0</v>
      </c>
      <c r="J79" s="12">
        <f t="shared" si="12"/>
        <v>0</v>
      </c>
      <c r="K79" s="12">
        <f t="shared" si="12"/>
        <v>0</v>
      </c>
      <c r="L79" s="12">
        <f t="shared" si="12"/>
        <v>0</v>
      </c>
      <c r="M79" s="12">
        <f t="shared" si="12"/>
        <v>0</v>
      </c>
      <c r="N79" s="12">
        <f t="shared" si="12"/>
        <v>0</v>
      </c>
      <c r="O79" s="12">
        <f t="shared" si="12"/>
        <v>0</v>
      </c>
      <c r="P79" s="12">
        <f t="shared" si="12"/>
        <v>0</v>
      </c>
      <c r="Q79" s="12">
        <f t="shared" si="12"/>
        <v>0</v>
      </c>
      <c r="R79" s="12">
        <f t="shared" si="12"/>
        <v>0</v>
      </c>
      <c r="S79" s="12">
        <f t="shared" si="12"/>
        <v>0</v>
      </c>
      <c r="T79" s="12">
        <f t="shared" si="12"/>
        <v>0</v>
      </c>
      <c r="U79" s="12">
        <f t="shared" si="12"/>
        <v>0</v>
      </c>
      <c r="V79" s="12">
        <f t="shared" si="12"/>
        <v>0</v>
      </c>
      <c r="W79" s="12">
        <f t="shared" si="12"/>
        <v>0</v>
      </c>
      <c r="X79" s="12">
        <f t="shared" si="12"/>
        <v>0</v>
      </c>
      <c r="Y79" s="12">
        <f t="shared" si="12"/>
        <v>0</v>
      </c>
      <c r="Z79" s="12">
        <f t="shared" si="12"/>
        <v>0</v>
      </c>
      <c r="AA79" s="12">
        <f t="shared" si="12"/>
        <v>0</v>
      </c>
      <c r="AB79" s="12">
        <f t="shared" si="12"/>
        <v>0</v>
      </c>
      <c r="AC79" s="12">
        <f t="shared" si="12"/>
        <v>0</v>
      </c>
      <c r="AD79" s="12">
        <f t="shared" si="12"/>
        <v>0</v>
      </c>
      <c r="AE79" s="12">
        <f t="shared" si="12"/>
        <v>0</v>
      </c>
      <c r="AF79" s="12">
        <f t="shared" si="12"/>
        <v>0</v>
      </c>
      <c r="AG79" s="12">
        <f t="shared" si="12"/>
        <v>0</v>
      </c>
      <c r="AH79" s="12">
        <f t="shared" si="12"/>
        <v>0</v>
      </c>
      <c r="AI79" s="13">
        <f t="shared" si="12"/>
        <v>0</v>
      </c>
      <c r="AJ79" s="4"/>
      <c r="AK79" s="5"/>
      <c r="AL79" s="99"/>
    </row>
    <row r="80" spans="1:38" ht="18.95" customHeight="1" thickBot="1" x14ac:dyDescent="0.3">
      <c r="A80" s="122"/>
      <c r="B80" s="123"/>
      <c r="C80" s="11">
        <f t="shared" si="0"/>
        <v>63</v>
      </c>
      <c r="D80" s="19">
        <f>D68</f>
        <v>0</v>
      </c>
      <c r="E80" s="12">
        <f t="shared" ref="E80:AI80" si="13">E68</f>
        <v>0</v>
      </c>
      <c r="F80" s="12">
        <f t="shared" si="13"/>
        <v>0</v>
      </c>
      <c r="G80" s="12">
        <f t="shared" si="13"/>
        <v>0</v>
      </c>
      <c r="H80" s="12">
        <f t="shared" si="13"/>
        <v>0</v>
      </c>
      <c r="I80" s="12">
        <f t="shared" si="13"/>
        <v>0</v>
      </c>
      <c r="J80" s="12">
        <f t="shared" si="13"/>
        <v>0</v>
      </c>
      <c r="K80" s="12">
        <f t="shared" si="13"/>
        <v>0</v>
      </c>
      <c r="L80" s="12">
        <f t="shared" si="13"/>
        <v>0</v>
      </c>
      <c r="M80" s="12">
        <f t="shared" si="13"/>
        <v>0</v>
      </c>
      <c r="N80" s="12">
        <f t="shared" si="13"/>
        <v>0</v>
      </c>
      <c r="O80" s="12">
        <f t="shared" si="13"/>
        <v>0</v>
      </c>
      <c r="P80" s="12">
        <f t="shared" si="13"/>
        <v>0</v>
      </c>
      <c r="Q80" s="12">
        <f t="shared" si="13"/>
        <v>0</v>
      </c>
      <c r="R80" s="12">
        <f t="shared" si="13"/>
        <v>0</v>
      </c>
      <c r="S80" s="12">
        <f t="shared" si="13"/>
        <v>0</v>
      </c>
      <c r="T80" s="12">
        <f t="shared" si="13"/>
        <v>0</v>
      </c>
      <c r="U80" s="12">
        <f t="shared" si="13"/>
        <v>0</v>
      </c>
      <c r="V80" s="12">
        <f t="shared" si="13"/>
        <v>0</v>
      </c>
      <c r="W80" s="12">
        <f t="shared" si="13"/>
        <v>0</v>
      </c>
      <c r="X80" s="12">
        <f t="shared" si="13"/>
        <v>0</v>
      </c>
      <c r="Y80" s="12">
        <f t="shared" si="13"/>
        <v>0</v>
      </c>
      <c r="Z80" s="12">
        <f t="shared" si="13"/>
        <v>0</v>
      </c>
      <c r="AA80" s="12">
        <f t="shared" si="13"/>
        <v>0</v>
      </c>
      <c r="AB80" s="12">
        <f t="shared" si="13"/>
        <v>0</v>
      </c>
      <c r="AC80" s="12">
        <f t="shared" si="13"/>
        <v>0</v>
      </c>
      <c r="AD80" s="12">
        <f t="shared" si="13"/>
        <v>0</v>
      </c>
      <c r="AE80" s="12">
        <f t="shared" si="13"/>
        <v>0</v>
      </c>
      <c r="AF80" s="12">
        <f t="shared" si="13"/>
        <v>0</v>
      </c>
      <c r="AG80" s="12">
        <f t="shared" si="13"/>
        <v>0</v>
      </c>
      <c r="AH80" s="12">
        <f t="shared" si="13"/>
        <v>0</v>
      </c>
      <c r="AI80" s="13">
        <f t="shared" si="13"/>
        <v>0</v>
      </c>
      <c r="AJ80" s="4"/>
      <c r="AK80" s="5"/>
      <c r="AL80" s="99"/>
    </row>
    <row r="81" spans="1:38" ht="18.95" customHeight="1" thickBot="1" x14ac:dyDescent="0.3">
      <c r="A81" s="122"/>
      <c r="B81" s="123"/>
      <c r="C81" s="126" t="s">
        <v>19</v>
      </c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8"/>
      <c r="AJ81" s="4"/>
      <c r="AK81" s="5"/>
      <c r="AL81" s="99"/>
    </row>
    <row r="82" spans="1:38" ht="18.95" customHeight="1" thickBot="1" x14ac:dyDescent="0.3">
      <c r="A82" s="122"/>
      <c r="B82" s="123"/>
      <c r="C82" s="61">
        <f>C80+1</f>
        <v>64</v>
      </c>
      <c r="D82" s="50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2"/>
      <c r="AJ82" s="4"/>
      <c r="AK82" s="5"/>
      <c r="AL82" s="99"/>
    </row>
    <row r="83" spans="1:38" ht="18.95" customHeight="1" thickBot="1" x14ac:dyDescent="0.3">
      <c r="A83" s="122"/>
      <c r="B83" s="123"/>
      <c r="C83" s="11">
        <f t="shared" si="0"/>
        <v>65</v>
      </c>
      <c r="D83" s="19">
        <f>D58</f>
        <v>0</v>
      </c>
      <c r="E83" s="12">
        <f t="shared" ref="E83:AI83" si="14">E58</f>
        <v>0</v>
      </c>
      <c r="F83" s="12">
        <f t="shared" si="14"/>
        <v>0</v>
      </c>
      <c r="G83" s="12">
        <f t="shared" si="14"/>
        <v>0</v>
      </c>
      <c r="H83" s="12">
        <f t="shared" si="14"/>
        <v>0</v>
      </c>
      <c r="I83" s="12">
        <f t="shared" si="14"/>
        <v>0</v>
      </c>
      <c r="J83" s="12">
        <f t="shared" si="14"/>
        <v>0</v>
      </c>
      <c r="K83" s="12">
        <f t="shared" si="14"/>
        <v>0</v>
      </c>
      <c r="L83" s="12">
        <f t="shared" si="14"/>
        <v>0</v>
      </c>
      <c r="M83" s="12">
        <f t="shared" si="14"/>
        <v>0</v>
      </c>
      <c r="N83" s="12">
        <f t="shared" si="14"/>
        <v>0</v>
      </c>
      <c r="O83" s="12">
        <f t="shared" si="14"/>
        <v>0</v>
      </c>
      <c r="P83" s="12">
        <f t="shared" si="14"/>
        <v>0</v>
      </c>
      <c r="Q83" s="12">
        <f t="shared" si="14"/>
        <v>0</v>
      </c>
      <c r="R83" s="12">
        <f t="shared" si="14"/>
        <v>0</v>
      </c>
      <c r="S83" s="12">
        <f t="shared" si="14"/>
        <v>0</v>
      </c>
      <c r="T83" s="12">
        <f t="shared" si="14"/>
        <v>0</v>
      </c>
      <c r="U83" s="12">
        <f t="shared" si="14"/>
        <v>0</v>
      </c>
      <c r="V83" s="12">
        <f t="shared" si="14"/>
        <v>0</v>
      </c>
      <c r="W83" s="12">
        <f t="shared" si="14"/>
        <v>0</v>
      </c>
      <c r="X83" s="12">
        <f t="shared" si="14"/>
        <v>0</v>
      </c>
      <c r="Y83" s="12">
        <f t="shared" si="14"/>
        <v>0</v>
      </c>
      <c r="Z83" s="12">
        <f t="shared" si="14"/>
        <v>0</v>
      </c>
      <c r="AA83" s="12">
        <f t="shared" si="14"/>
        <v>0</v>
      </c>
      <c r="AB83" s="12">
        <f t="shared" si="14"/>
        <v>0</v>
      </c>
      <c r="AC83" s="12">
        <f t="shared" si="14"/>
        <v>0</v>
      </c>
      <c r="AD83" s="12">
        <f t="shared" si="14"/>
        <v>0</v>
      </c>
      <c r="AE83" s="12">
        <f t="shared" si="14"/>
        <v>0</v>
      </c>
      <c r="AF83" s="12">
        <f t="shared" si="14"/>
        <v>0</v>
      </c>
      <c r="AG83" s="12">
        <f t="shared" si="14"/>
        <v>0</v>
      </c>
      <c r="AH83" s="12">
        <f t="shared" si="14"/>
        <v>0</v>
      </c>
      <c r="AI83" s="13">
        <f t="shared" si="14"/>
        <v>0</v>
      </c>
      <c r="AJ83" s="4"/>
      <c r="AK83" s="5"/>
      <c r="AL83" s="99"/>
    </row>
    <row r="84" spans="1:38" ht="36" customHeight="1" thickBot="1" x14ac:dyDescent="0.3">
      <c r="A84" s="122"/>
      <c r="B84" s="123"/>
      <c r="C84" s="126" t="s">
        <v>20</v>
      </c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8"/>
      <c r="AJ84" s="4"/>
      <c r="AK84" s="5"/>
      <c r="AL84" s="99"/>
    </row>
    <row r="85" spans="1:38" ht="18.95" customHeight="1" thickBot="1" x14ac:dyDescent="0.3">
      <c r="A85" s="122"/>
      <c r="B85" s="123"/>
      <c r="C85" s="61">
        <f>C83+1</f>
        <v>66</v>
      </c>
      <c r="D85" s="50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2"/>
      <c r="AJ85" s="4"/>
      <c r="AK85" s="5"/>
      <c r="AL85" s="99"/>
    </row>
    <row r="86" spans="1:38" ht="38.1" customHeight="1" thickBot="1" x14ac:dyDescent="0.3">
      <c r="A86" s="122"/>
      <c r="B86" s="123"/>
      <c r="C86" s="126" t="s">
        <v>21</v>
      </c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8"/>
      <c r="AJ86" s="4"/>
      <c r="AK86" s="5"/>
      <c r="AL86" s="99"/>
    </row>
    <row r="87" spans="1:38" ht="18.95" customHeight="1" thickBot="1" x14ac:dyDescent="0.3">
      <c r="A87" s="122"/>
      <c r="B87" s="123"/>
      <c r="C87" s="61">
        <f>C85+1</f>
        <v>67</v>
      </c>
      <c r="D87" s="50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2"/>
      <c r="AJ87" s="4"/>
      <c r="AK87" s="5"/>
      <c r="AL87" s="99"/>
    </row>
    <row r="88" spans="1:38" ht="18.95" customHeight="1" thickBot="1" x14ac:dyDescent="0.3">
      <c r="A88" s="124"/>
      <c r="B88" s="125"/>
      <c r="C88" s="61">
        <f t="shared" si="0"/>
        <v>68</v>
      </c>
      <c r="D88" s="56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8"/>
      <c r="AJ88" s="6"/>
      <c r="AK88" s="7"/>
      <c r="AL88" s="100"/>
    </row>
    <row r="89" spans="1:38" ht="53.1" customHeight="1" thickBot="1" x14ac:dyDescent="0.3">
      <c r="A89" s="120" t="s">
        <v>39</v>
      </c>
      <c r="B89" s="121"/>
      <c r="C89" s="126" t="s">
        <v>22</v>
      </c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8"/>
      <c r="AJ89" s="2" t="e">
        <f>SUM(D90:AI103)/COUNTA(D2:AI2)/12</f>
        <v>#DIV/0!</v>
      </c>
      <c r="AK89" s="3" t="e">
        <f>AJ89*50</f>
        <v>#DIV/0!</v>
      </c>
      <c r="AL89" s="98" t="e">
        <f>IF(AK89&gt;95,"требуется пересмотр образовательных задач на предмет соответствия возможностям детей",IF(OR(AK89=75,AND(AK89&gt;75,AK89&lt;95)),"условия соответствуют образовательным задачам",IF(OR(AK89=50,AND(AK89&lt;75,AK89&gt;50)),"требуется оптимизация условий, созданных в ДОО","требуется коррекция условий, созданных в ДОО")))</f>
        <v>#DIV/0!</v>
      </c>
    </row>
    <row r="90" spans="1:38" ht="18.95" customHeight="1" thickBot="1" x14ac:dyDescent="0.3">
      <c r="A90" s="122"/>
      <c r="B90" s="123"/>
      <c r="C90" s="61">
        <f>C88+1</f>
        <v>69</v>
      </c>
      <c r="D90" s="50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2"/>
      <c r="AJ90" s="4"/>
      <c r="AK90" s="5"/>
      <c r="AL90" s="99"/>
    </row>
    <row r="91" spans="1:38" ht="18.95" customHeight="1" thickBot="1" x14ac:dyDescent="0.3">
      <c r="A91" s="122"/>
      <c r="B91" s="123"/>
      <c r="C91" s="11">
        <f t="shared" si="0"/>
        <v>70</v>
      </c>
      <c r="D91" s="19">
        <f>D53</f>
        <v>0</v>
      </c>
      <c r="E91" s="12">
        <f t="shared" ref="E91:AJ91" si="15">E53</f>
        <v>0</v>
      </c>
      <c r="F91" s="12">
        <f t="shared" si="15"/>
        <v>0</v>
      </c>
      <c r="G91" s="12">
        <f t="shared" si="15"/>
        <v>0</v>
      </c>
      <c r="H91" s="12">
        <f t="shared" si="15"/>
        <v>0</v>
      </c>
      <c r="I91" s="12">
        <f t="shared" si="15"/>
        <v>0</v>
      </c>
      <c r="J91" s="12">
        <f t="shared" si="15"/>
        <v>0</v>
      </c>
      <c r="K91" s="12">
        <f t="shared" si="15"/>
        <v>0</v>
      </c>
      <c r="L91" s="12">
        <f t="shared" si="15"/>
        <v>0</v>
      </c>
      <c r="M91" s="12">
        <f t="shared" si="15"/>
        <v>0</v>
      </c>
      <c r="N91" s="12">
        <f t="shared" si="15"/>
        <v>0</v>
      </c>
      <c r="O91" s="12">
        <f t="shared" si="15"/>
        <v>0</v>
      </c>
      <c r="P91" s="12">
        <f t="shared" si="15"/>
        <v>0</v>
      </c>
      <c r="Q91" s="12">
        <f t="shared" si="15"/>
        <v>0</v>
      </c>
      <c r="R91" s="12">
        <f t="shared" si="15"/>
        <v>0</v>
      </c>
      <c r="S91" s="12">
        <f t="shared" si="15"/>
        <v>0</v>
      </c>
      <c r="T91" s="12">
        <f t="shared" si="15"/>
        <v>0</v>
      </c>
      <c r="U91" s="12">
        <f t="shared" si="15"/>
        <v>0</v>
      </c>
      <c r="V91" s="12">
        <f t="shared" si="15"/>
        <v>0</v>
      </c>
      <c r="W91" s="12">
        <f t="shared" si="15"/>
        <v>0</v>
      </c>
      <c r="X91" s="12">
        <f t="shared" si="15"/>
        <v>0</v>
      </c>
      <c r="Y91" s="12">
        <f t="shared" si="15"/>
        <v>0</v>
      </c>
      <c r="Z91" s="12">
        <f t="shared" si="15"/>
        <v>0</v>
      </c>
      <c r="AA91" s="12">
        <f t="shared" si="15"/>
        <v>0</v>
      </c>
      <c r="AB91" s="12">
        <f t="shared" si="15"/>
        <v>0</v>
      </c>
      <c r="AC91" s="12">
        <f t="shared" si="15"/>
        <v>0</v>
      </c>
      <c r="AD91" s="12">
        <f t="shared" si="15"/>
        <v>0</v>
      </c>
      <c r="AE91" s="12">
        <f t="shared" si="15"/>
        <v>0</v>
      </c>
      <c r="AF91" s="12">
        <f t="shared" si="15"/>
        <v>0</v>
      </c>
      <c r="AG91" s="12">
        <f t="shared" si="15"/>
        <v>0</v>
      </c>
      <c r="AH91" s="12">
        <f t="shared" si="15"/>
        <v>0</v>
      </c>
      <c r="AI91" s="13">
        <f t="shared" si="15"/>
        <v>0</v>
      </c>
      <c r="AJ91" s="4">
        <f t="shared" si="15"/>
        <v>0</v>
      </c>
      <c r="AK91" s="5"/>
      <c r="AL91" s="99"/>
    </row>
    <row r="92" spans="1:38" ht="18.95" customHeight="1" thickBot="1" x14ac:dyDescent="0.3">
      <c r="A92" s="122"/>
      <c r="B92" s="123"/>
      <c r="C92" s="11">
        <f t="shared" ref="C92:C116" si="16">C91+1</f>
        <v>71</v>
      </c>
      <c r="D92" s="62">
        <f>D26</f>
        <v>0</v>
      </c>
      <c r="E92" s="63">
        <f t="shared" ref="E92:AJ92" si="17">E26</f>
        <v>0</v>
      </c>
      <c r="F92" s="63">
        <f t="shared" si="17"/>
        <v>0</v>
      </c>
      <c r="G92" s="63">
        <f t="shared" si="17"/>
        <v>0</v>
      </c>
      <c r="H92" s="63">
        <f t="shared" si="17"/>
        <v>0</v>
      </c>
      <c r="I92" s="63">
        <f t="shared" si="17"/>
        <v>0</v>
      </c>
      <c r="J92" s="63">
        <f t="shared" si="17"/>
        <v>0</v>
      </c>
      <c r="K92" s="63">
        <f t="shared" si="17"/>
        <v>0</v>
      </c>
      <c r="L92" s="63">
        <f t="shared" si="17"/>
        <v>0</v>
      </c>
      <c r="M92" s="63">
        <f t="shared" si="17"/>
        <v>0</v>
      </c>
      <c r="N92" s="63">
        <f t="shared" si="17"/>
        <v>0</v>
      </c>
      <c r="O92" s="63">
        <f t="shared" si="17"/>
        <v>0</v>
      </c>
      <c r="P92" s="63">
        <f t="shared" si="17"/>
        <v>0</v>
      </c>
      <c r="Q92" s="63">
        <f t="shared" si="17"/>
        <v>0</v>
      </c>
      <c r="R92" s="63">
        <f t="shared" si="17"/>
        <v>0</v>
      </c>
      <c r="S92" s="63">
        <f t="shared" si="17"/>
        <v>0</v>
      </c>
      <c r="T92" s="63">
        <f t="shared" si="17"/>
        <v>0</v>
      </c>
      <c r="U92" s="63">
        <f t="shared" si="17"/>
        <v>0</v>
      </c>
      <c r="V92" s="63">
        <f t="shared" si="17"/>
        <v>0</v>
      </c>
      <c r="W92" s="63">
        <f t="shared" si="17"/>
        <v>0</v>
      </c>
      <c r="X92" s="63">
        <f t="shared" si="17"/>
        <v>0</v>
      </c>
      <c r="Y92" s="63">
        <f t="shared" si="17"/>
        <v>0</v>
      </c>
      <c r="Z92" s="63">
        <f t="shared" si="17"/>
        <v>0</v>
      </c>
      <c r="AA92" s="63">
        <f t="shared" si="17"/>
        <v>0</v>
      </c>
      <c r="AB92" s="63">
        <f t="shared" si="17"/>
        <v>0</v>
      </c>
      <c r="AC92" s="63">
        <f t="shared" si="17"/>
        <v>0</v>
      </c>
      <c r="AD92" s="63">
        <f t="shared" si="17"/>
        <v>0</v>
      </c>
      <c r="AE92" s="63">
        <f t="shared" si="17"/>
        <v>0</v>
      </c>
      <c r="AF92" s="63">
        <f t="shared" si="17"/>
        <v>0</v>
      </c>
      <c r="AG92" s="63">
        <f t="shared" si="17"/>
        <v>0</v>
      </c>
      <c r="AH92" s="63">
        <f t="shared" si="17"/>
        <v>0</v>
      </c>
      <c r="AI92" s="64">
        <f t="shared" si="17"/>
        <v>0</v>
      </c>
      <c r="AJ92" s="4">
        <f t="shared" si="17"/>
        <v>0</v>
      </c>
      <c r="AK92" s="5"/>
      <c r="AL92" s="99"/>
    </row>
    <row r="93" spans="1:38" ht="18.95" customHeight="1" thickBot="1" x14ac:dyDescent="0.3">
      <c r="A93" s="122"/>
      <c r="B93" s="123"/>
      <c r="C93" s="11">
        <f t="shared" si="16"/>
        <v>72</v>
      </c>
      <c r="D93" s="62">
        <f>D8</f>
        <v>0</v>
      </c>
      <c r="E93" s="63">
        <f t="shared" ref="E93:AJ93" si="18">E8</f>
        <v>0</v>
      </c>
      <c r="F93" s="63">
        <f t="shared" si="18"/>
        <v>0</v>
      </c>
      <c r="G93" s="63">
        <f t="shared" si="18"/>
        <v>0</v>
      </c>
      <c r="H93" s="63">
        <f t="shared" si="18"/>
        <v>0</v>
      </c>
      <c r="I93" s="63">
        <f t="shared" si="18"/>
        <v>0</v>
      </c>
      <c r="J93" s="63">
        <f t="shared" si="18"/>
        <v>0</v>
      </c>
      <c r="K93" s="63">
        <f t="shared" si="18"/>
        <v>0</v>
      </c>
      <c r="L93" s="63">
        <f t="shared" si="18"/>
        <v>0</v>
      </c>
      <c r="M93" s="63">
        <f t="shared" si="18"/>
        <v>0</v>
      </c>
      <c r="N93" s="63">
        <f t="shared" si="18"/>
        <v>0</v>
      </c>
      <c r="O93" s="63">
        <f t="shared" si="18"/>
        <v>0</v>
      </c>
      <c r="P93" s="63">
        <f t="shared" si="18"/>
        <v>0</v>
      </c>
      <c r="Q93" s="63">
        <f t="shared" si="18"/>
        <v>0</v>
      </c>
      <c r="R93" s="63">
        <f t="shared" si="18"/>
        <v>0</v>
      </c>
      <c r="S93" s="63">
        <f t="shared" si="18"/>
        <v>0</v>
      </c>
      <c r="T93" s="63">
        <f t="shared" si="18"/>
        <v>0</v>
      </c>
      <c r="U93" s="63">
        <f t="shared" si="18"/>
        <v>0</v>
      </c>
      <c r="V93" s="63">
        <f t="shared" si="18"/>
        <v>0</v>
      </c>
      <c r="W93" s="63">
        <f t="shared" si="18"/>
        <v>0</v>
      </c>
      <c r="X93" s="63">
        <f t="shared" si="18"/>
        <v>0</v>
      </c>
      <c r="Y93" s="63">
        <f t="shared" si="18"/>
        <v>0</v>
      </c>
      <c r="Z93" s="63">
        <f t="shared" si="18"/>
        <v>0</v>
      </c>
      <c r="AA93" s="63">
        <f t="shared" si="18"/>
        <v>0</v>
      </c>
      <c r="AB93" s="63">
        <f t="shared" si="18"/>
        <v>0</v>
      </c>
      <c r="AC93" s="63">
        <f t="shared" si="18"/>
        <v>0</v>
      </c>
      <c r="AD93" s="63">
        <f t="shared" si="18"/>
        <v>0</v>
      </c>
      <c r="AE93" s="63">
        <f t="shared" si="18"/>
        <v>0</v>
      </c>
      <c r="AF93" s="63">
        <f t="shared" si="18"/>
        <v>0</v>
      </c>
      <c r="AG93" s="63">
        <f t="shared" si="18"/>
        <v>0</v>
      </c>
      <c r="AH93" s="63">
        <f t="shared" si="18"/>
        <v>0</v>
      </c>
      <c r="AI93" s="64">
        <f t="shared" si="18"/>
        <v>0</v>
      </c>
      <c r="AJ93" s="4">
        <f t="shared" si="18"/>
        <v>0</v>
      </c>
      <c r="AK93" s="5"/>
      <c r="AL93" s="99"/>
    </row>
    <row r="94" spans="1:38" ht="18.95" customHeight="1" thickBot="1" x14ac:dyDescent="0.3">
      <c r="A94" s="122"/>
      <c r="B94" s="123"/>
      <c r="C94" s="61">
        <f t="shared" si="16"/>
        <v>73</v>
      </c>
      <c r="D94" s="53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5"/>
      <c r="AJ94" s="4"/>
      <c r="AK94" s="5"/>
      <c r="AL94" s="99"/>
    </row>
    <row r="95" spans="1:38" ht="18.95" customHeight="1" thickBot="1" x14ac:dyDescent="0.3">
      <c r="A95" s="122"/>
      <c r="B95" s="123"/>
      <c r="C95" s="61">
        <f t="shared" si="16"/>
        <v>74</v>
      </c>
      <c r="D95" s="53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5"/>
      <c r="AJ95" s="4"/>
      <c r="AK95" s="5"/>
      <c r="AL95" s="99"/>
    </row>
    <row r="96" spans="1:38" ht="18.95" customHeight="1" thickBot="1" x14ac:dyDescent="0.3">
      <c r="A96" s="122"/>
      <c r="B96" s="123"/>
      <c r="C96" s="61">
        <f t="shared" si="16"/>
        <v>75</v>
      </c>
      <c r="D96" s="53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5"/>
      <c r="AJ96" s="4"/>
      <c r="AK96" s="5"/>
      <c r="AL96" s="99"/>
    </row>
    <row r="97" spans="1:38" ht="18.95" customHeight="1" thickBot="1" x14ac:dyDescent="0.3">
      <c r="A97" s="122"/>
      <c r="B97" s="123"/>
      <c r="C97" s="61">
        <f t="shared" si="16"/>
        <v>76</v>
      </c>
      <c r="D97" s="53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5"/>
      <c r="AJ97" s="4"/>
      <c r="AK97" s="5"/>
      <c r="AL97" s="99"/>
    </row>
    <row r="98" spans="1:38" ht="18.95" customHeight="1" thickBot="1" x14ac:dyDescent="0.3">
      <c r="A98" s="122"/>
      <c r="B98" s="123"/>
      <c r="C98" s="126" t="s">
        <v>23</v>
      </c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8"/>
      <c r="AJ98" s="4"/>
      <c r="AK98" s="5"/>
      <c r="AL98" s="99"/>
    </row>
    <row r="99" spans="1:38" ht="18.95" customHeight="1" thickBot="1" x14ac:dyDescent="0.3">
      <c r="A99" s="122"/>
      <c r="B99" s="123"/>
      <c r="C99" s="11">
        <f>C97+1</f>
        <v>77</v>
      </c>
      <c r="D99" s="62">
        <f>D6</f>
        <v>0</v>
      </c>
      <c r="E99" s="63">
        <f t="shared" ref="E99:AI99" si="19">E6</f>
        <v>0</v>
      </c>
      <c r="F99" s="63">
        <f t="shared" si="19"/>
        <v>0</v>
      </c>
      <c r="G99" s="63">
        <f t="shared" si="19"/>
        <v>0</v>
      </c>
      <c r="H99" s="63">
        <f t="shared" si="19"/>
        <v>0</v>
      </c>
      <c r="I99" s="63">
        <f t="shared" si="19"/>
        <v>0</v>
      </c>
      <c r="J99" s="63">
        <f t="shared" si="19"/>
        <v>0</v>
      </c>
      <c r="K99" s="63">
        <f t="shared" si="19"/>
        <v>0</v>
      </c>
      <c r="L99" s="63">
        <f t="shared" si="19"/>
        <v>0</v>
      </c>
      <c r="M99" s="63">
        <f t="shared" si="19"/>
        <v>0</v>
      </c>
      <c r="N99" s="63">
        <f t="shared" si="19"/>
        <v>0</v>
      </c>
      <c r="O99" s="63">
        <f t="shared" si="19"/>
        <v>0</v>
      </c>
      <c r="P99" s="63">
        <f t="shared" si="19"/>
        <v>0</v>
      </c>
      <c r="Q99" s="63">
        <f t="shared" si="19"/>
        <v>0</v>
      </c>
      <c r="R99" s="63">
        <f t="shared" si="19"/>
        <v>0</v>
      </c>
      <c r="S99" s="63">
        <f t="shared" si="19"/>
        <v>0</v>
      </c>
      <c r="T99" s="63">
        <f t="shared" si="19"/>
        <v>0</v>
      </c>
      <c r="U99" s="63">
        <f t="shared" si="19"/>
        <v>0</v>
      </c>
      <c r="V99" s="63">
        <f t="shared" si="19"/>
        <v>0</v>
      </c>
      <c r="W99" s="63">
        <f t="shared" si="19"/>
        <v>0</v>
      </c>
      <c r="X99" s="63">
        <f t="shared" si="19"/>
        <v>0</v>
      </c>
      <c r="Y99" s="63">
        <f t="shared" si="19"/>
        <v>0</v>
      </c>
      <c r="Z99" s="63">
        <f t="shared" si="19"/>
        <v>0</v>
      </c>
      <c r="AA99" s="63">
        <f t="shared" si="19"/>
        <v>0</v>
      </c>
      <c r="AB99" s="63">
        <f t="shared" si="19"/>
        <v>0</v>
      </c>
      <c r="AC99" s="63">
        <f t="shared" si="19"/>
        <v>0</v>
      </c>
      <c r="AD99" s="63">
        <f t="shared" si="19"/>
        <v>0</v>
      </c>
      <c r="AE99" s="63">
        <f t="shared" si="19"/>
        <v>0</v>
      </c>
      <c r="AF99" s="63">
        <f t="shared" si="19"/>
        <v>0</v>
      </c>
      <c r="AG99" s="63">
        <f t="shared" si="19"/>
        <v>0</v>
      </c>
      <c r="AH99" s="63">
        <f t="shared" si="19"/>
        <v>0</v>
      </c>
      <c r="AI99" s="64">
        <f t="shared" si="19"/>
        <v>0</v>
      </c>
      <c r="AJ99" s="4"/>
      <c r="AK99" s="5"/>
      <c r="AL99" s="99"/>
    </row>
    <row r="100" spans="1:38" ht="36" customHeight="1" thickBot="1" x14ac:dyDescent="0.3">
      <c r="A100" s="122"/>
      <c r="B100" s="123"/>
      <c r="C100" s="126" t="s">
        <v>24</v>
      </c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8"/>
      <c r="AJ100" s="4"/>
      <c r="AK100" s="5"/>
      <c r="AL100" s="99"/>
    </row>
    <row r="101" spans="1:38" ht="18.95" customHeight="1" thickBot="1" x14ac:dyDescent="0.3">
      <c r="A101" s="122"/>
      <c r="B101" s="123"/>
      <c r="C101" s="11">
        <f>C99+1</f>
        <v>78</v>
      </c>
      <c r="D101" s="62">
        <f>D16</f>
        <v>0</v>
      </c>
      <c r="E101" s="63">
        <f t="shared" ref="E101:AI101" si="20">E16</f>
        <v>0</v>
      </c>
      <c r="F101" s="63">
        <f t="shared" si="20"/>
        <v>0</v>
      </c>
      <c r="G101" s="63">
        <f t="shared" si="20"/>
        <v>0</v>
      </c>
      <c r="H101" s="63">
        <f t="shared" si="20"/>
        <v>0</v>
      </c>
      <c r="I101" s="63">
        <f t="shared" si="20"/>
        <v>0</v>
      </c>
      <c r="J101" s="63">
        <f t="shared" si="20"/>
        <v>0</v>
      </c>
      <c r="K101" s="63">
        <f t="shared" si="20"/>
        <v>0</v>
      </c>
      <c r="L101" s="63">
        <f t="shared" si="20"/>
        <v>0</v>
      </c>
      <c r="M101" s="63">
        <f t="shared" si="20"/>
        <v>0</v>
      </c>
      <c r="N101" s="63">
        <f t="shared" si="20"/>
        <v>0</v>
      </c>
      <c r="O101" s="63">
        <f t="shared" si="20"/>
        <v>0</v>
      </c>
      <c r="P101" s="63">
        <f t="shared" si="20"/>
        <v>0</v>
      </c>
      <c r="Q101" s="63">
        <f t="shared" si="20"/>
        <v>0</v>
      </c>
      <c r="R101" s="63">
        <f t="shared" si="20"/>
        <v>0</v>
      </c>
      <c r="S101" s="63">
        <f t="shared" si="20"/>
        <v>0</v>
      </c>
      <c r="T101" s="63">
        <f t="shared" si="20"/>
        <v>0</v>
      </c>
      <c r="U101" s="63">
        <f t="shared" si="20"/>
        <v>0</v>
      </c>
      <c r="V101" s="63">
        <f t="shared" si="20"/>
        <v>0</v>
      </c>
      <c r="W101" s="63">
        <f t="shared" si="20"/>
        <v>0</v>
      </c>
      <c r="X101" s="63">
        <f t="shared" si="20"/>
        <v>0</v>
      </c>
      <c r="Y101" s="63">
        <f t="shared" si="20"/>
        <v>0</v>
      </c>
      <c r="Z101" s="63">
        <f t="shared" si="20"/>
        <v>0</v>
      </c>
      <c r="AA101" s="63">
        <f t="shared" si="20"/>
        <v>0</v>
      </c>
      <c r="AB101" s="63">
        <f t="shared" si="20"/>
        <v>0</v>
      </c>
      <c r="AC101" s="63">
        <f t="shared" si="20"/>
        <v>0</v>
      </c>
      <c r="AD101" s="63">
        <f t="shared" si="20"/>
        <v>0</v>
      </c>
      <c r="AE101" s="63">
        <f t="shared" si="20"/>
        <v>0</v>
      </c>
      <c r="AF101" s="63">
        <f t="shared" si="20"/>
        <v>0</v>
      </c>
      <c r="AG101" s="63">
        <f t="shared" si="20"/>
        <v>0</v>
      </c>
      <c r="AH101" s="63">
        <f t="shared" si="20"/>
        <v>0</v>
      </c>
      <c r="AI101" s="64">
        <f t="shared" si="20"/>
        <v>0</v>
      </c>
      <c r="AJ101" s="4"/>
      <c r="AK101" s="5"/>
      <c r="AL101" s="99"/>
    </row>
    <row r="102" spans="1:38" ht="18.95" customHeight="1" thickBot="1" x14ac:dyDescent="0.3">
      <c r="A102" s="122"/>
      <c r="B102" s="123"/>
      <c r="C102" s="61">
        <f t="shared" si="16"/>
        <v>79</v>
      </c>
      <c r="D102" s="53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5"/>
      <c r="AJ102" s="4"/>
      <c r="AK102" s="5"/>
      <c r="AL102" s="99"/>
    </row>
    <row r="103" spans="1:38" ht="18.95" customHeight="1" thickBot="1" x14ac:dyDescent="0.3">
      <c r="A103" s="124"/>
      <c r="B103" s="125"/>
      <c r="C103" s="61">
        <f t="shared" si="16"/>
        <v>80</v>
      </c>
      <c r="D103" s="56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8"/>
      <c r="AJ103" s="6"/>
      <c r="AK103" s="7"/>
      <c r="AL103" s="100"/>
    </row>
    <row r="104" spans="1:38" ht="77.099999999999994" customHeight="1" thickBot="1" x14ac:dyDescent="0.3">
      <c r="A104" s="120" t="s">
        <v>3</v>
      </c>
      <c r="B104" s="121"/>
      <c r="C104" s="126" t="s">
        <v>47</v>
      </c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8"/>
      <c r="AJ104" s="2" t="e">
        <f>SUM(D105:AI116)/COUNTA(D2:AI2)/9</f>
        <v>#DIV/0!</v>
      </c>
      <c r="AK104" s="3" t="e">
        <f>AJ104*50</f>
        <v>#DIV/0!</v>
      </c>
      <c r="AL104" s="99" t="e">
        <f>IF(AK104&gt;95,"требуется пересмотр образовательных задач на предмет соответствия возможностям детей",IF(OR(AK104=75,AND(AK104&gt;75,AK104&lt;95)),"условия соответствуют образовательным задачам",IF(OR(AK104=50,AND(AK104&lt;75,AK104&gt;50)),"требуется оптимизация условий, созданных в ДОО","требуется коррекция условий, созданных в ДОО")))</f>
        <v>#DIV/0!</v>
      </c>
    </row>
    <row r="105" spans="1:38" ht="18.95" customHeight="1" thickBot="1" x14ac:dyDescent="0.3">
      <c r="A105" s="122"/>
      <c r="B105" s="123"/>
      <c r="C105" s="61">
        <f>C103+1</f>
        <v>81</v>
      </c>
      <c r="D105" s="53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5"/>
      <c r="AJ105" s="4"/>
      <c r="AK105" s="5"/>
      <c r="AL105" s="99"/>
    </row>
    <row r="106" spans="1:38" ht="18.95" customHeight="1" thickBot="1" x14ac:dyDescent="0.3">
      <c r="A106" s="122"/>
      <c r="B106" s="123"/>
      <c r="C106" s="45">
        <f t="shared" si="16"/>
        <v>82</v>
      </c>
      <c r="D106" s="50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2"/>
      <c r="AJ106" s="4"/>
      <c r="AK106" s="5"/>
      <c r="AL106" s="99"/>
    </row>
    <row r="107" spans="1:38" ht="18.95" customHeight="1" thickBot="1" x14ac:dyDescent="0.3">
      <c r="A107" s="122"/>
      <c r="B107" s="123"/>
      <c r="C107" s="45">
        <f t="shared" si="16"/>
        <v>83</v>
      </c>
      <c r="D107" s="50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2"/>
      <c r="AJ107" s="4"/>
      <c r="AK107" s="5"/>
      <c r="AL107" s="99"/>
    </row>
    <row r="108" spans="1:38" ht="18.95" customHeight="1" thickBot="1" x14ac:dyDescent="0.3">
      <c r="A108" s="122"/>
      <c r="B108" s="123"/>
      <c r="C108" s="45">
        <f t="shared" si="16"/>
        <v>84</v>
      </c>
      <c r="D108" s="50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2"/>
      <c r="AJ108" s="4"/>
      <c r="AK108" s="5"/>
      <c r="AL108" s="99"/>
    </row>
    <row r="109" spans="1:38" ht="18.95" customHeight="1" thickBot="1" x14ac:dyDescent="0.3">
      <c r="A109" s="122"/>
      <c r="B109" s="123"/>
      <c r="C109" s="45">
        <f t="shared" si="16"/>
        <v>85</v>
      </c>
      <c r="D109" s="50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2"/>
      <c r="AJ109" s="4"/>
      <c r="AK109" s="5"/>
      <c r="AL109" s="99"/>
    </row>
    <row r="110" spans="1:38" ht="20.100000000000001" customHeight="1" thickBot="1" x14ac:dyDescent="0.3">
      <c r="A110" s="122"/>
      <c r="B110" s="123"/>
      <c r="C110" s="126" t="s">
        <v>25</v>
      </c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8"/>
      <c r="AJ110" s="4"/>
      <c r="AK110" s="5"/>
      <c r="AL110" s="99"/>
    </row>
    <row r="111" spans="1:38" ht="18.95" customHeight="1" thickBot="1" x14ac:dyDescent="0.3">
      <c r="A111" s="122"/>
      <c r="B111" s="123"/>
      <c r="C111" s="61">
        <f>C109+1</f>
        <v>86</v>
      </c>
      <c r="D111" s="53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5"/>
      <c r="AJ111" s="4"/>
      <c r="AK111" s="5"/>
      <c r="AL111" s="99"/>
    </row>
    <row r="112" spans="1:38" ht="18.95" customHeight="1" thickBot="1" x14ac:dyDescent="0.3">
      <c r="A112" s="122"/>
      <c r="B112" s="123"/>
      <c r="C112" s="126" t="s">
        <v>26</v>
      </c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8"/>
      <c r="AJ112" s="4"/>
      <c r="AK112" s="5"/>
      <c r="AL112" s="99"/>
    </row>
    <row r="113" spans="1:38" ht="18.95" customHeight="1" thickBot="1" x14ac:dyDescent="0.3">
      <c r="A113" s="122"/>
      <c r="B113" s="123"/>
      <c r="C113" s="11">
        <f>C111+1</f>
        <v>87</v>
      </c>
      <c r="D113" s="62">
        <f>D19</f>
        <v>0</v>
      </c>
      <c r="E113" s="63">
        <f t="shared" ref="E113:AI113" si="21">E19</f>
        <v>0</v>
      </c>
      <c r="F113" s="63">
        <f t="shared" si="21"/>
        <v>0</v>
      </c>
      <c r="G113" s="63">
        <f t="shared" si="21"/>
        <v>0</v>
      </c>
      <c r="H113" s="63">
        <f t="shared" si="21"/>
        <v>0</v>
      </c>
      <c r="I113" s="63">
        <f t="shared" si="21"/>
        <v>0</v>
      </c>
      <c r="J113" s="63">
        <f t="shared" si="21"/>
        <v>0</v>
      </c>
      <c r="K113" s="63">
        <f t="shared" si="21"/>
        <v>0</v>
      </c>
      <c r="L113" s="63">
        <f t="shared" si="21"/>
        <v>0</v>
      </c>
      <c r="M113" s="63">
        <f t="shared" si="21"/>
        <v>0</v>
      </c>
      <c r="N113" s="63">
        <f t="shared" si="21"/>
        <v>0</v>
      </c>
      <c r="O113" s="63">
        <f t="shared" si="21"/>
        <v>0</v>
      </c>
      <c r="P113" s="63">
        <f t="shared" si="21"/>
        <v>0</v>
      </c>
      <c r="Q113" s="63">
        <f t="shared" si="21"/>
        <v>0</v>
      </c>
      <c r="R113" s="63">
        <f t="shared" si="21"/>
        <v>0</v>
      </c>
      <c r="S113" s="63">
        <f t="shared" si="21"/>
        <v>0</v>
      </c>
      <c r="T113" s="63">
        <f t="shared" si="21"/>
        <v>0</v>
      </c>
      <c r="U113" s="63">
        <f t="shared" si="21"/>
        <v>0</v>
      </c>
      <c r="V113" s="63">
        <f t="shared" si="21"/>
        <v>0</v>
      </c>
      <c r="W113" s="63">
        <f t="shared" si="21"/>
        <v>0</v>
      </c>
      <c r="X113" s="63">
        <f t="shared" si="21"/>
        <v>0</v>
      </c>
      <c r="Y113" s="63">
        <f t="shared" si="21"/>
        <v>0</v>
      </c>
      <c r="Z113" s="63">
        <f t="shared" si="21"/>
        <v>0</v>
      </c>
      <c r="AA113" s="63">
        <f t="shared" si="21"/>
        <v>0</v>
      </c>
      <c r="AB113" s="63">
        <f t="shared" si="21"/>
        <v>0</v>
      </c>
      <c r="AC113" s="63">
        <f t="shared" si="21"/>
        <v>0</v>
      </c>
      <c r="AD113" s="63">
        <f t="shared" si="21"/>
        <v>0</v>
      </c>
      <c r="AE113" s="63">
        <f t="shared" si="21"/>
        <v>0</v>
      </c>
      <c r="AF113" s="63">
        <f t="shared" si="21"/>
        <v>0</v>
      </c>
      <c r="AG113" s="63">
        <f t="shared" si="21"/>
        <v>0</v>
      </c>
      <c r="AH113" s="63">
        <f t="shared" si="21"/>
        <v>0</v>
      </c>
      <c r="AI113" s="64">
        <f t="shared" si="21"/>
        <v>0</v>
      </c>
      <c r="AJ113" s="4"/>
      <c r="AK113" s="5"/>
      <c r="AL113" s="99"/>
    </row>
    <row r="114" spans="1:38" ht="36.950000000000003" customHeight="1" thickBot="1" x14ac:dyDescent="0.3">
      <c r="A114" s="122"/>
      <c r="B114" s="123"/>
      <c r="C114" s="126" t="s">
        <v>32</v>
      </c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8"/>
      <c r="AJ114" s="4"/>
      <c r="AK114" s="5"/>
      <c r="AL114" s="99"/>
    </row>
    <row r="115" spans="1:38" ht="18.95" customHeight="1" thickBot="1" x14ac:dyDescent="0.3">
      <c r="A115" s="122"/>
      <c r="B115" s="123"/>
      <c r="C115" s="61">
        <f>C113+1</f>
        <v>88</v>
      </c>
      <c r="D115" s="53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5"/>
      <c r="AJ115" s="4"/>
      <c r="AK115" s="5"/>
      <c r="AL115" s="99"/>
    </row>
    <row r="116" spans="1:38" ht="18.95" customHeight="1" thickBot="1" x14ac:dyDescent="0.3">
      <c r="A116" s="124"/>
      <c r="B116" s="125"/>
      <c r="C116" s="65">
        <f t="shared" si="16"/>
        <v>89</v>
      </c>
      <c r="D116" s="56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8"/>
      <c r="AJ116" s="6"/>
      <c r="AK116" s="7"/>
      <c r="AL116" s="99"/>
    </row>
    <row r="117" spans="1:38" s="23" customFormat="1" ht="60.95" customHeight="1" thickBot="1" x14ac:dyDescent="0.3">
      <c r="A117" s="112" t="s">
        <v>40</v>
      </c>
      <c r="B117" s="113"/>
      <c r="C117" s="114"/>
      <c r="D117" s="1">
        <f>(SUM(D5:D35)+SUM(D39:D41)+SUM(D43:D53)+SUM(D66:D72)+SUM(D56:D61)+SUM(D78)+SUM(D85:D90)+D82+SUM(D94:D97)+SUM(D102:D111)+SUM(D115:D116))/69*50</f>
        <v>0</v>
      </c>
      <c r="E117" s="1">
        <f t="shared" ref="E117:AI117" si="22">(SUM(E5:E35)+SUM(E39:E41)+SUM(E43:E53)+SUM(E66:E72)+SUM(E56:E61)+SUM(E78)+SUM(E85:E90)+E82+SUM(E94:E97)+SUM(E102:E111)+SUM(E115:E116))/69*50</f>
        <v>0</v>
      </c>
      <c r="F117" s="1">
        <f t="shared" si="22"/>
        <v>0</v>
      </c>
      <c r="G117" s="1">
        <f t="shared" si="22"/>
        <v>0</v>
      </c>
      <c r="H117" s="1">
        <f t="shared" si="22"/>
        <v>0</v>
      </c>
      <c r="I117" s="1">
        <f t="shared" si="22"/>
        <v>0</v>
      </c>
      <c r="J117" s="1">
        <f t="shared" si="22"/>
        <v>0</v>
      </c>
      <c r="K117" s="1">
        <f t="shared" si="22"/>
        <v>0</v>
      </c>
      <c r="L117" s="1">
        <f t="shared" si="22"/>
        <v>0</v>
      </c>
      <c r="M117" s="1">
        <f t="shared" si="22"/>
        <v>0</v>
      </c>
      <c r="N117" s="1">
        <f t="shared" si="22"/>
        <v>0</v>
      </c>
      <c r="O117" s="1">
        <f t="shared" si="22"/>
        <v>0</v>
      </c>
      <c r="P117" s="1">
        <f t="shared" si="22"/>
        <v>0</v>
      </c>
      <c r="Q117" s="1">
        <f t="shared" si="22"/>
        <v>0</v>
      </c>
      <c r="R117" s="1">
        <f t="shared" si="22"/>
        <v>0</v>
      </c>
      <c r="S117" s="1">
        <f t="shared" si="22"/>
        <v>0</v>
      </c>
      <c r="T117" s="1">
        <f t="shared" si="22"/>
        <v>0</v>
      </c>
      <c r="U117" s="1">
        <f t="shared" si="22"/>
        <v>0</v>
      </c>
      <c r="V117" s="1">
        <f t="shared" si="22"/>
        <v>0</v>
      </c>
      <c r="W117" s="1">
        <f t="shared" si="22"/>
        <v>0</v>
      </c>
      <c r="X117" s="1">
        <f t="shared" si="22"/>
        <v>0</v>
      </c>
      <c r="Y117" s="1">
        <f t="shared" si="22"/>
        <v>0</v>
      </c>
      <c r="Z117" s="1">
        <f t="shared" si="22"/>
        <v>0</v>
      </c>
      <c r="AA117" s="1">
        <f t="shared" si="22"/>
        <v>0</v>
      </c>
      <c r="AB117" s="1">
        <f t="shared" si="22"/>
        <v>0</v>
      </c>
      <c r="AC117" s="1">
        <f t="shared" si="22"/>
        <v>0</v>
      </c>
      <c r="AD117" s="1">
        <f t="shared" si="22"/>
        <v>0</v>
      </c>
      <c r="AE117" s="1">
        <f t="shared" si="22"/>
        <v>0</v>
      </c>
      <c r="AF117" s="1">
        <f t="shared" si="22"/>
        <v>0</v>
      </c>
      <c r="AG117" s="1">
        <f t="shared" si="22"/>
        <v>0</v>
      </c>
      <c r="AH117" s="1">
        <f t="shared" si="22"/>
        <v>0</v>
      </c>
      <c r="AI117" s="1">
        <f t="shared" si="22"/>
        <v>0</v>
      </c>
      <c r="AJ117" s="24" t="e">
        <f>SUM(D4:AI116)/COUNTA(D2:AI2)/89</f>
        <v>#DIV/0!</v>
      </c>
      <c r="AK117" s="3" t="e">
        <f>AJ117*50</f>
        <v>#DIV/0!</v>
      </c>
      <c r="AL117" s="115" t="e">
        <f>IF(AK117&gt;95,"требуется пересмотр образовательных задач на предмет соответствия возможностям детей",IF(OR(AK117=75,AND(AK117&gt;75,AK117&lt;95)),"условия соответствуют образовательным задачам",IF(OR(AK117=50,AND(AK117&lt;75,AK117&gt;50)),"требуется оптимизация условий, созданных в ДОО","требуется коррекция условий, созданных в ДОО")))</f>
        <v>#DIV/0!</v>
      </c>
    </row>
    <row r="118" spans="1:38" s="23" customFormat="1" ht="258" customHeight="1" thickBot="1" x14ac:dyDescent="0.3">
      <c r="A118" s="117" t="s">
        <v>37</v>
      </c>
      <c r="B118" s="118"/>
      <c r="C118" s="119"/>
      <c r="D118" s="85">
        <f>IF(COUNTA(D18)=0,0,IF(OR(D117=95,D117&gt;95),"высокий темп развития",IF(OR(D117=75,AND(D117&gt;75,D117&lt;95)),"успешное развитие",IF(OR(D117=50,AND(D117&lt;75,D117&gt;50)),"норма развития",IF(OR(D117=30,AND(D117&lt;59,D117&gt;30)),"разраб.инд.образ.маршрута и/или психол.диагн.","рекомендуется комплексное психол.обследование")))))</f>
        <v>0</v>
      </c>
      <c r="E118" s="85">
        <f t="shared" ref="E118:AI118" si="23">IF(COUNTA(E18)=0,0,IF(OR(E117=95,E117&gt;95),"высокий темп развития",IF(OR(E117=75,AND(E117&gt;75,E117&lt;95)),"успешное развитие",IF(OR(E117=50,AND(E117&lt;75,E117&gt;50)),"норма развития",IF(OR(E117=30,AND(E117&lt;59,E117&gt;30)),"разраб.инд.образ.маршрута и/или психол.диагн.","рекомендуется комплексное психол.обследование")))))</f>
        <v>0</v>
      </c>
      <c r="F118" s="85">
        <f t="shared" si="23"/>
        <v>0</v>
      </c>
      <c r="G118" s="85">
        <f t="shared" si="23"/>
        <v>0</v>
      </c>
      <c r="H118" s="85">
        <f t="shared" si="23"/>
        <v>0</v>
      </c>
      <c r="I118" s="85">
        <f t="shared" si="23"/>
        <v>0</v>
      </c>
      <c r="J118" s="85">
        <f t="shared" si="23"/>
        <v>0</v>
      </c>
      <c r="K118" s="85">
        <f t="shared" si="23"/>
        <v>0</v>
      </c>
      <c r="L118" s="85">
        <f t="shared" si="23"/>
        <v>0</v>
      </c>
      <c r="M118" s="85">
        <f t="shared" si="23"/>
        <v>0</v>
      </c>
      <c r="N118" s="85">
        <f t="shared" si="23"/>
        <v>0</v>
      </c>
      <c r="O118" s="85">
        <f t="shared" si="23"/>
        <v>0</v>
      </c>
      <c r="P118" s="85">
        <f t="shared" si="23"/>
        <v>0</v>
      </c>
      <c r="Q118" s="85">
        <f t="shared" si="23"/>
        <v>0</v>
      </c>
      <c r="R118" s="85">
        <f t="shared" si="23"/>
        <v>0</v>
      </c>
      <c r="S118" s="85">
        <f t="shared" si="23"/>
        <v>0</v>
      </c>
      <c r="T118" s="85">
        <f t="shared" si="23"/>
        <v>0</v>
      </c>
      <c r="U118" s="85">
        <f t="shared" si="23"/>
        <v>0</v>
      </c>
      <c r="V118" s="85">
        <f t="shared" si="23"/>
        <v>0</v>
      </c>
      <c r="W118" s="85">
        <f t="shared" si="23"/>
        <v>0</v>
      </c>
      <c r="X118" s="85">
        <f t="shared" si="23"/>
        <v>0</v>
      </c>
      <c r="Y118" s="85">
        <f t="shared" si="23"/>
        <v>0</v>
      </c>
      <c r="Z118" s="85">
        <f t="shared" si="23"/>
        <v>0</v>
      </c>
      <c r="AA118" s="85">
        <f t="shared" si="23"/>
        <v>0</v>
      </c>
      <c r="AB118" s="85">
        <f t="shared" si="23"/>
        <v>0</v>
      </c>
      <c r="AC118" s="85">
        <f t="shared" si="23"/>
        <v>0</v>
      </c>
      <c r="AD118" s="85">
        <f t="shared" si="23"/>
        <v>0</v>
      </c>
      <c r="AE118" s="85">
        <f t="shared" si="23"/>
        <v>0</v>
      </c>
      <c r="AF118" s="85">
        <f t="shared" si="23"/>
        <v>0</v>
      </c>
      <c r="AG118" s="85">
        <f t="shared" si="23"/>
        <v>0</v>
      </c>
      <c r="AH118" s="85">
        <f t="shared" si="23"/>
        <v>0</v>
      </c>
      <c r="AI118" s="85">
        <f t="shared" si="23"/>
        <v>0</v>
      </c>
      <c r="AJ118" s="24"/>
      <c r="AK118" s="46"/>
      <c r="AL118" s="116"/>
    </row>
    <row r="120" spans="1:38" x14ac:dyDescent="0.25">
      <c r="B120" s="10"/>
      <c r="AC120" s="27"/>
      <c r="AD120" s="8"/>
      <c r="AE120" s="8"/>
      <c r="AF120" s="8"/>
      <c r="AG120" s="8"/>
      <c r="AH120" s="8"/>
      <c r="AI120" s="8"/>
      <c r="AJ120" s="8"/>
      <c r="AK120" s="8"/>
      <c r="AL120" s="8"/>
    </row>
    <row r="121" spans="1:38" x14ac:dyDescent="0.25">
      <c r="B121" s="10"/>
      <c r="AC121" s="27"/>
      <c r="AD121" s="8"/>
      <c r="AE121" s="8"/>
      <c r="AF121" s="8"/>
      <c r="AG121" s="8"/>
      <c r="AH121" s="8"/>
      <c r="AI121" s="8"/>
      <c r="AJ121" s="8"/>
      <c r="AK121" s="8"/>
      <c r="AL121" s="8"/>
    </row>
    <row r="122" spans="1:38" x14ac:dyDescent="0.25">
      <c r="B122" s="10"/>
      <c r="AC122" s="27"/>
      <c r="AD122" s="8"/>
      <c r="AE122" s="8"/>
      <c r="AF122" s="8"/>
      <c r="AG122" s="8"/>
      <c r="AH122" s="8"/>
      <c r="AI122" s="8"/>
      <c r="AJ122" s="8"/>
      <c r="AK122" s="8"/>
      <c r="AL122" s="8"/>
    </row>
  </sheetData>
  <sheetProtection sheet="1" objects="1" scenarios="1" formatCells="0"/>
  <mergeCells count="43">
    <mergeCell ref="C65:AI65"/>
    <mergeCell ref="C70:AI70"/>
    <mergeCell ref="A1:AL1"/>
    <mergeCell ref="A2:C3"/>
    <mergeCell ref="AL2:AL3"/>
    <mergeCell ref="C4:AI4"/>
    <mergeCell ref="AL4:AL35"/>
    <mergeCell ref="C9:AI9"/>
    <mergeCell ref="C11:AI11"/>
    <mergeCell ref="C17:AI17"/>
    <mergeCell ref="C27:AI27"/>
    <mergeCell ref="A4:B16"/>
    <mergeCell ref="C32:AI32"/>
    <mergeCell ref="A17:B35"/>
    <mergeCell ref="AL73:AL88"/>
    <mergeCell ref="C77:AI77"/>
    <mergeCell ref="C81:AI81"/>
    <mergeCell ref="C84:AI84"/>
    <mergeCell ref="C86:AI86"/>
    <mergeCell ref="A73:B88"/>
    <mergeCell ref="C73:AI73"/>
    <mergeCell ref="A36:B58"/>
    <mergeCell ref="A59:B72"/>
    <mergeCell ref="AL36:AL58"/>
    <mergeCell ref="AL59:AL72"/>
    <mergeCell ref="C36:AI36"/>
    <mergeCell ref="C40:AI40"/>
    <mergeCell ref="C51:AI51"/>
    <mergeCell ref="C59:AI59"/>
    <mergeCell ref="AL117:AL118"/>
    <mergeCell ref="A118:C118"/>
    <mergeCell ref="A89:B103"/>
    <mergeCell ref="C89:AI89"/>
    <mergeCell ref="AL89:AL103"/>
    <mergeCell ref="C98:AI98"/>
    <mergeCell ref="C114:AI114"/>
    <mergeCell ref="A117:C117"/>
    <mergeCell ref="C100:AI100"/>
    <mergeCell ref="A104:B116"/>
    <mergeCell ref="C104:AI104"/>
    <mergeCell ref="AL104:AL116"/>
    <mergeCell ref="C110:AI110"/>
    <mergeCell ref="C112:AI112"/>
  </mergeCells>
  <phoneticPr fontId="6" type="noConversion"/>
  <pageMargins left="0.39370078740157483" right="0.39370078740157483" top="0.39370078740157483" bottom="0.39370078740157483" header="0.31496062992125984" footer="0.31496062992125984"/>
  <pageSetup paperSize="9" orientation="landscape" r:id="rId1"/>
  <rowBreaks count="7" manualBreakCount="7">
    <brk id="16" max="16383" man="1"/>
    <brk id="35" max="16383" man="1"/>
    <brk id="58" max="16383" man="1"/>
    <brk id="72" max="16383" man="1"/>
    <brk id="88" max="16383" man="1"/>
    <brk id="103" max="16383" man="1"/>
    <brk id="11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2"/>
  <sheetViews>
    <sheetView topLeftCell="A106" workbookViewId="0">
      <selection activeCell="D3" sqref="D3"/>
    </sheetView>
  </sheetViews>
  <sheetFormatPr defaultRowHeight="15" x14ac:dyDescent="0.25"/>
  <cols>
    <col min="1" max="1" width="6.42578125" style="25" customWidth="1"/>
    <col min="2" max="2" width="4.28515625" style="25" customWidth="1"/>
    <col min="3" max="3" width="3.28515625" style="27" customWidth="1"/>
    <col min="4" max="35" width="3" style="27" customWidth="1"/>
    <col min="36" max="36" width="5.140625" style="10" hidden="1" customWidth="1"/>
    <col min="37" max="37" width="6.7109375" style="10" customWidth="1"/>
    <col min="38" max="38" width="11" style="27" customWidth="1"/>
    <col min="39" max="16384" width="9.140625" style="8"/>
  </cols>
  <sheetData>
    <row r="1" spans="1:38" ht="18.75" thickBot="1" x14ac:dyDescent="0.3">
      <c r="A1" s="101" t="s">
        <v>30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</row>
    <row r="2" spans="1:38" ht="127.5" customHeight="1" thickBot="1" x14ac:dyDescent="0.3">
      <c r="A2" s="102" t="s">
        <v>41</v>
      </c>
      <c r="B2" s="103"/>
      <c r="C2" s="104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41" t="s">
        <v>34</v>
      </c>
      <c r="AK2" s="42" t="s">
        <v>35</v>
      </c>
      <c r="AL2" s="110" t="s">
        <v>1</v>
      </c>
    </row>
    <row r="3" spans="1:38" s="10" customFormat="1" ht="15" customHeight="1" thickBot="1" x14ac:dyDescent="0.3">
      <c r="A3" s="105"/>
      <c r="B3" s="106"/>
      <c r="C3" s="107"/>
      <c r="D3" s="61">
        <v>1</v>
      </c>
      <c r="E3" s="61">
        <v>2</v>
      </c>
      <c r="F3" s="61">
        <v>3</v>
      </c>
      <c r="G3" s="61">
        <v>4</v>
      </c>
      <c r="H3" s="61">
        <v>5</v>
      </c>
      <c r="I3" s="61">
        <v>6</v>
      </c>
      <c r="J3" s="61">
        <v>7</v>
      </c>
      <c r="K3" s="61">
        <v>8</v>
      </c>
      <c r="L3" s="61">
        <v>9</v>
      </c>
      <c r="M3" s="61">
        <v>10</v>
      </c>
      <c r="N3" s="61">
        <v>11</v>
      </c>
      <c r="O3" s="61">
        <v>12</v>
      </c>
      <c r="P3" s="61">
        <v>13</v>
      </c>
      <c r="Q3" s="61">
        <v>14</v>
      </c>
      <c r="R3" s="61">
        <v>15</v>
      </c>
      <c r="S3" s="61">
        <v>16</v>
      </c>
      <c r="T3" s="61">
        <v>17</v>
      </c>
      <c r="U3" s="61">
        <v>18</v>
      </c>
      <c r="V3" s="61">
        <v>19</v>
      </c>
      <c r="W3" s="61">
        <v>20</v>
      </c>
      <c r="X3" s="61">
        <v>21</v>
      </c>
      <c r="Y3" s="61">
        <v>22</v>
      </c>
      <c r="Z3" s="61">
        <v>23</v>
      </c>
      <c r="AA3" s="61">
        <v>24</v>
      </c>
      <c r="AB3" s="61">
        <v>25</v>
      </c>
      <c r="AC3" s="61">
        <v>26</v>
      </c>
      <c r="AD3" s="61">
        <v>27</v>
      </c>
      <c r="AE3" s="61">
        <v>28</v>
      </c>
      <c r="AF3" s="61">
        <v>29</v>
      </c>
      <c r="AG3" s="61">
        <v>30</v>
      </c>
      <c r="AH3" s="61">
        <v>31</v>
      </c>
      <c r="AI3" s="61">
        <v>32</v>
      </c>
      <c r="AJ3" s="43"/>
      <c r="AK3" s="44"/>
      <c r="AL3" s="111"/>
    </row>
    <row r="4" spans="1:38" ht="30.95" customHeight="1" thickBot="1" x14ac:dyDescent="0.3">
      <c r="A4" s="86" t="s">
        <v>38</v>
      </c>
      <c r="B4" s="87"/>
      <c r="C4" s="131" t="s">
        <v>5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3"/>
      <c r="AJ4" s="2" t="e">
        <f>SUM(D4:AI29)/COUNTA(D2:AI2)/20</f>
        <v>#DIV/0!</v>
      </c>
      <c r="AK4" s="3" t="e">
        <f>AJ4*50</f>
        <v>#DIV/0!</v>
      </c>
      <c r="AL4" s="98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8" customHeight="1" thickBot="1" x14ac:dyDescent="0.3">
      <c r="A5" s="88"/>
      <c r="B5" s="89"/>
      <c r="C5" s="61">
        <v>1</v>
      </c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2"/>
      <c r="AJ5" s="4"/>
      <c r="AK5" s="5"/>
      <c r="AL5" s="99"/>
    </row>
    <row r="6" spans="1:38" ht="18" customHeight="1" thickBot="1" x14ac:dyDescent="0.3">
      <c r="A6" s="88"/>
      <c r="B6" s="89"/>
      <c r="C6" s="61">
        <f>C5+1</f>
        <v>2</v>
      </c>
      <c r="D6" s="80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2"/>
      <c r="AJ6" s="4"/>
      <c r="AK6" s="5"/>
      <c r="AL6" s="99"/>
    </row>
    <row r="7" spans="1:38" ht="18" customHeight="1" thickBot="1" x14ac:dyDescent="0.3">
      <c r="A7" s="88"/>
      <c r="B7" s="89"/>
      <c r="C7" s="61">
        <f>C6+1</f>
        <v>3</v>
      </c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2"/>
      <c r="AJ7" s="4"/>
      <c r="AK7" s="5"/>
      <c r="AL7" s="99"/>
    </row>
    <row r="8" spans="1:38" ht="18" customHeight="1" thickBot="1" x14ac:dyDescent="0.3">
      <c r="A8" s="88"/>
      <c r="B8" s="89"/>
      <c r="C8" s="61">
        <f>C7+1</f>
        <v>4</v>
      </c>
      <c r="D8" s="80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2"/>
      <c r="AJ8" s="4"/>
      <c r="AK8" s="5"/>
      <c r="AL8" s="99"/>
    </row>
    <row r="9" spans="1:38" ht="30.95" customHeight="1" thickBot="1" x14ac:dyDescent="0.3">
      <c r="A9" s="88"/>
      <c r="B9" s="89"/>
      <c r="C9" s="131" t="s">
        <v>6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4"/>
      <c r="AK9" s="5"/>
      <c r="AL9" s="99"/>
    </row>
    <row r="10" spans="1:38" ht="18" customHeight="1" thickBot="1" x14ac:dyDescent="0.3">
      <c r="A10" s="88"/>
      <c r="B10" s="89"/>
      <c r="C10" s="61">
        <f>C8+1</f>
        <v>5</v>
      </c>
      <c r="D10" s="80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2"/>
      <c r="AJ10" s="4"/>
      <c r="AK10" s="5"/>
      <c r="AL10" s="99"/>
    </row>
    <row r="11" spans="1:38" ht="18" customHeight="1" thickBot="1" x14ac:dyDescent="0.3">
      <c r="A11" s="88"/>
      <c r="B11" s="89"/>
      <c r="C11" s="61">
        <f>C10+1</f>
        <v>6</v>
      </c>
      <c r="D11" s="80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2"/>
      <c r="AJ11" s="4"/>
      <c r="AK11" s="5"/>
      <c r="AL11" s="99"/>
    </row>
    <row r="12" spans="1:38" ht="30.95" customHeight="1" thickBot="1" x14ac:dyDescent="0.3">
      <c r="A12" s="88"/>
      <c r="B12" s="89"/>
      <c r="C12" s="131" t="s">
        <v>7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3"/>
      <c r="AJ12" s="4"/>
      <c r="AK12" s="5"/>
      <c r="AL12" s="99"/>
    </row>
    <row r="13" spans="1:38" ht="18" customHeight="1" thickBot="1" x14ac:dyDescent="0.3">
      <c r="A13" s="88"/>
      <c r="B13" s="89"/>
      <c r="C13" s="61">
        <f>C11+1</f>
        <v>7</v>
      </c>
      <c r="D13" s="80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2"/>
      <c r="AJ13" s="4"/>
      <c r="AK13" s="5"/>
      <c r="AL13" s="99"/>
    </row>
    <row r="14" spans="1:38" ht="18" customHeight="1" thickBot="1" x14ac:dyDescent="0.3">
      <c r="A14" s="88"/>
      <c r="B14" s="89"/>
      <c r="C14" s="61">
        <f>C13+1</f>
        <v>8</v>
      </c>
      <c r="D14" s="80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2"/>
      <c r="AJ14" s="4"/>
      <c r="AK14" s="5"/>
      <c r="AL14" s="99"/>
    </row>
    <row r="15" spans="1:38" ht="15" customHeight="1" thickBot="1" x14ac:dyDescent="0.3">
      <c r="A15" s="88"/>
      <c r="B15" s="89"/>
      <c r="C15" s="131" t="s">
        <v>8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3"/>
      <c r="AJ15" s="4"/>
      <c r="AK15" s="5"/>
      <c r="AL15" s="99"/>
    </row>
    <row r="16" spans="1:38" ht="18" customHeight="1" thickBot="1" x14ac:dyDescent="0.3">
      <c r="A16" s="88"/>
      <c r="B16" s="89"/>
      <c r="C16" s="61">
        <f>C14+1</f>
        <v>9</v>
      </c>
      <c r="D16" s="80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2"/>
      <c r="AJ16" s="4"/>
      <c r="AK16" s="5"/>
      <c r="AL16" s="99"/>
    </row>
    <row r="17" spans="1:38" ht="18" customHeight="1" thickBot="1" x14ac:dyDescent="0.3">
      <c r="A17" s="88"/>
      <c r="B17" s="89"/>
      <c r="C17" s="61">
        <f>C16+1</f>
        <v>10</v>
      </c>
      <c r="D17" s="80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2"/>
      <c r="AJ17" s="4"/>
      <c r="AK17" s="5"/>
      <c r="AL17" s="99"/>
    </row>
    <row r="18" spans="1:38" ht="18" customHeight="1" thickBot="1" x14ac:dyDescent="0.3">
      <c r="A18" s="88"/>
      <c r="B18" s="89"/>
      <c r="C18" s="61">
        <f t="shared" ref="C18:C72" si="0">C17+1</f>
        <v>11</v>
      </c>
      <c r="D18" s="80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2"/>
      <c r="AJ18" s="4"/>
      <c r="AK18" s="5"/>
      <c r="AL18" s="99"/>
    </row>
    <row r="19" spans="1:38" ht="18" customHeight="1" thickBot="1" x14ac:dyDescent="0.3">
      <c r="A19" s="88"/>
      <c r="B19" s="89"/>
      <c r="C19" s="61">
        <f t="shared" si="0"/>
        <v>12</v>
      </c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  <c r="AJ19" s="4"/>
      <c r="AK19" s="5"/>
      <c r="AL19" s="99"/>
    </row>
    <row r="20" spans="1:38" ht="18" customHeight="1" thickBot="1" x14ac:dyDescent="0.3">
      <c r="A20" s="88"/>
      <c r="B20" s="89"/>
      <c r="C20" s="61">
        <f t="shared" si="0"/>
        <v>13</v>
      </c>
      <c r="D20" s="80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2"/>
      <c r="AJ20" s="4"/>
      <c r="AK20" s="5"/>
      <c r="AL20" s="99"/>
    </row>
    <row r="21" spans="1:38" ht="18" customHeight="1" thickBot="1" x14ac:dyDescent="0.3">
      <c r="A21" s="88"/>
      <c r="B21" s="89"/>
      <c r="C21" s="61">
        <f t="shared" si="0"/>
        <v>14</v>
      </c>
      <c r="D21" s="80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2"/>
      <c r="AJ21" s="4"/>
      <c r="AK21" s="5"/>
      <c r="AL21" s="99"/>
    </row>
    <row r="22" spans="1:38" ht="18" customHeight="1" thickBot="1" x14ac:dyDescent="0.3">
      <c r="A22" s="88"/>
      <c r="B22" s="89"/>
      <c r="C22" s="61">
        <f t="shared" si="0"/>
        <v>15</v>
      </c>
      <c r="D22" s="80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2"/>
      <c r="AJ22" s="4"/>
      <c r="AK22" s="5"/>
      <c r="AL22" s="99"/>
    </row>
    <row r="23" spans="1:38" ht="18.95" customHeight="1" thickBot="1" x14ac:dyDescent="0.3">
      <c r="A23" s="88" t="s">
        <v>38</v>
      </c>
      <c r="B23" s="89"/>
      <c r="C23" s="131" t="s">
        <v>9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3"/>
      <c r="AJ23" s="4"/>
      <c r="AK23" s="5"/>
      <c r="AL23" s="99" t="s">
        <v>42</v>
      </c>
    </row>
    <row r="24" spans="1:38" ht="18.95" customHeight="1" thickBot="1" x14ac:dyDescent="0.3">
      <c r="A24" s="88"/>
      <c r="B24" s="89"/>
      <c r="C24" s="61">
        <f>C22+1</f>
        <v>16</v>
      </c>
      <c r="D24" s="50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2"/>
      <c r="AJ24" s="4"/>
      <c r="AK24" s="5"/>
      <c r="AL24" s="99"/>
    </row>
    <row r="25" spans="1:38" ht="18.95" customHeight="1" thickBot="1" x14ac:dyDescent="0.3">
      <c r="A25" s="88"/>
      <c r="B25" s="89"/>
      <c r="C25" s="61">
        <f>C24+1</f>
        <v>17</v>
      </c>
      <c r="D25" s="50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2"/>
      <c r="AJ25" s="4"/>
      <c r="AK25" s="5"/>
      <c r="AL25" s="99"/>
    </row>
    <row r="26" spans="1:38" ht="18.95" customHeight="1" thickBot="1" x14ac:dyDescent="0.3">
      <c r="A26" s="88"/>
      <c r="B26" s="89"/>
      <c r="C26" s="131" t="s">
        <v>10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3"/>
      <c r="AJ26" s="4"/>
      <c r="AK26" s="5"/>
      <c r="AL26" s="99"/>
    </row>
    <row r="27" spans="1:38" ht="18.95" customHeight="1" thickBot="1" x14ac:dyDescent="0.3">
      <c r="A27" s="88"/>
      <c r="B27" s="89"/>
      <c r="C27" s="61">
        <f>C25+1</f>
        <v>18</v>
      </c>
      <c r="D27" s="50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2"/>
      <c r="AJ27" s="4"/>
      <c r="AK27" s="5"/>
      <c r="AL27" s="99"/>
    </row>
    <row r="28" spans="1:38" ht="18.95" customHeight="1" thickBot="1" x14ac:dyDescent="0.3">
      <c r="A28" s="88"/>
      <c r="B28" s="89"/>
      <c r="C28" s="61">
        <f>C27+1</f>
        <v>19</v>
      </c>
      <c r="D28" s="53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5"/>
      <c r="AJ28" s="4"/>
      <c r="AK28" s="5"/>
      <c r="AL28" s="99"/>
    </row>
    <row r="29" spans="1:38" ht="18.95" customHeight="1" thickBot="1" x14ac:dyDescent="0.3">
      <c r="A29" s="90"/>
      <c r="B29" s="91"/>
      <c r="C29" s="61">
        <f t="shared" si="0"/>
        <v>20</v>
      </c>
      <c r="D29" s="56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J29" s="6"/>
      <c r="AK29" s="7"/>
      <c r="AL29" s="100"/>
    </row>
    <row r="30" spans="1:38" ht="18.95" customHeight="1" thickBot="1" x14ac:dyDescent="0.3">
      <c r="A30" s="120" t="s">
        <v>44</v>
      </c>
      <c r="B30" s="121"/>
      <c r="C30" s="131" t="s">
        <v>11</v>
      </c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3"/>
      <c r="AJ30" s="2" t="e">
        <f>SUM(D31:AJ64)/COUNTA(D2:AI2)/29</f>
        <v>#DIV/0!</v>
      </c>
      <c r="AK30" s="3" t="e">
        <f>AJ30*50</f>
        <v>#DIV/0!</v>
      </c>
      <c r="AL30" s="98" t="e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#DIV/0!</v>
      </c>
    </row>
    <row r="31" spans="1:38" ht="18.95" customHeight="1" thickBot="1" x14ac:dyDescent="0.3">
      <c r="A31" s="122"/>
      <c r="B31" s="123"/>
      <c r="C31" s="61">
        <f>C29+1</f>
        <v>21</v>
      </c>
      <c r="D31" s="50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2"/>
      <c r="AJ31" s="4"/>
      <c r="AK31" s="5"/>
      <c r="AL31" s="99"/>
    </row>
    <row r="32" spans="1:38" ht="18.95" customHeight="1" thickBot="1" x14ac:dyDescent="0.3">
      <c r="A32" s="122"/>
      <c r="B32" s="123"/>
      <c r="C32" s="61">
        <f>C31+1</f>
        <v>22</v>
      </c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2"/>
      <c r="AJ32" s="4"/>
      <c r="AK32" s="5"/>
      <c r="AL32" s="99"/>
    </row>
    <row r="33" spans="1:38" ht="18.95" customHeight="1" thickBot="1" x14ac:dyDescent="0.3">
      <c r="A33" s="122"/>
      <c r="B33" s="123"/>
      <c r="C33" s="131" t="s">
        <v>12</v>
      </c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3"/>
      <c r="AJ33" s="4"/>
      <c r="AK33" s="5"/>
      <c r="AL33" s="99"/>
    </row>
    <row r="34" spans="1:38" ht="18.95" customHeight="1" thickBot="1" x14ac:dyDescent="0.3">
      <c r="A34" s="122"/>
      <c r="B34" s="123"/>
      <c r="C34" s="61">
        <f>C32+1</f>
        <v>23</v>
      </c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2"/>
      <c r="AJ34" s="4"/>
      <c r="AK34" s="5"/>
      <c r="AL34" s="99"/>
    </row>
    <row r="35" spans="1:38" ht="18.95" customHeight="1" thickBot="1" x14ac:dyDescent="0.3">
      <c r="A35" s="122"/>
      <c r="B35" s="123"/>
      <c r="C35" s="11">
        <f t="shared" si="0"/>
        <v>24</v>
      </c>
      <c r="D35" s="19">
        <f>D21</f>
        <v>0</v>
      </c>
      <c r="E35" s="12">
        <f t="shared" ref="E35:AI35" si="1">E21</f>
        <v>0</v>
      </c>
      <c r="F35" s="12">
        <f t="shared" si="1"/>
        <v>0</v>
      </c>
      <c r="G35" s="12">
        <f t="shared" si="1"/>
        <v>0</v>
      </c>
      <c r="H35" s="12">
        <f t="shared" si="1"/>
        <v>0</v>
      </c>
      <c r="I35" s="12">
        <f t="shared" si="1"/>
        <v>0</v>
      </c>
      <c r="J35" s="12">
        <f t="shared" si="1"/>
        <v>0</v>
      </c>
      <c r="K35" s="12">
        <f t="shared" si="1"/>
        <v>0</v>
      </c>
      <c r="L35" s="12">
        <f t="shared" si="1"/>
        <v>0</v>
      </c>
      <c r="M35" s="12">
        <f t="shared" si="1"/>
        <v>0</v>
      </c>
      <c r="N35" s="12">
        <f t="shared" si="1"/>
        <v>0</v>
      </c>
      <c r="O35" s="12">
        <f t="shared" si="1"/>
        <v>0</v>
      </c>
      <c r="P35" s="12">
        <f t="shared" si="1"/>
        <v>0</v>
      </c>
      <c r="Q35" s="12">
        <f t="shared" si="1"/>
        <v>0</v>
      </c>
      <c r="R35" s="12">
        <f t="shared" si="1"/>
        <v>0</v>
      </c>
      <c r="S35" s="12">
        <f t="shared" si="1"/>
        <v>0</v>
      </c>
      <c r="T35" s="12">
        <f t="shared" si="1"/>
        <v>0</v>
      </c>
      <c r="U35" s="12">
        <f t="shared" si="1"/>
        <v>0</v>
      </c>
      <c r="V35" s="12">
        <f t="shared" si="1"/>
        <v>0</v>
      </c>
      <c r="W35" s="12">
        <f t="shared" si="1"/>
        <v>0</v>
      </c>
      <c r="X35" s="12">
        <f t="shared" si="1"/>
        <v>0</v>
      </c>
      <c r="Y35" s="12">
        <f t="shared" si="1"/>
        <v>0</v>
      </c>
      <c r="Z35" s="12">
        <f t="shared" si="1"/>
        <v>0</v>
      </c>
      <c r="AA35" s="12">
        <f t="shared" si="1"/>
        <v>0</v>
      </c>
      <c r="AB35" s="12">
        <f t="shared" si="1"/>
        <v>0</v>
      </c>
      <c r="AC35" s="12">
        <f t="shared" si="1"/>
        <v>0</v>
      </c>
      <c r="AD35" s="12">
        <f t="shared" si="1"/>
        <v>0</v>
      </c>
      <c r="AE35" s="12">
        <f t="shared" si="1"/>
        <v>0</v>
      </c>
      <c r="AF35" s="12">
        <f t="shared" si="1"/>
        <v>0</v>
      </c>
      <c r="AG35" s="12">
        <f t="shared" si="1"/>
        <v>0</v>
      </c>
      <c r="AH35" s="12">
        <f t="shared" si="1"/>
        <v>0</v>
      </c>
      <c r="AI35" s="13">
        <f t="shared" si="1"/>
        <v>0</v>
      </c>
      <c r="AJ35" s="4"/>
      <c r="AK35" s="5"/>
      <c r="AL35" s="99"/>
    </row>
    <row r="36" spans="1:38" ht="18.95" customHeight="1" thickBot="1" x14ac:dyDescent="0.3">
      <c r="A36" s="122"/>
      <c r="B36" s="123"/>
      <c r="C36" s="61">
        <f t="shared" si="0"/>
        <v>25</v>
      </c>
      <c r="D36" s="53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5"/>
      <c r="AJ36" s="4"/>
      <c r="AK36" s="5"/>
      <c r="AL36" s="99"/>
    </row>
    <row r="37" spans="1:38" ht="18.95" customHeight="1" thickBot="1" x14ac:dyDescent="0.3">
      <c r="A37" s="122"/>
      <c r="B37" s="123"/>
      <c r="C37" s="11">
        <f t="shared" si="0"/>
        <v>26</v>
      </c>
      <c r="D37" s="62">
        <f>D17</f>
        <v>0</v>
      </c>
      <c r="E37" s="63">
        <f t="shared" ref="E37:AI37" si="2">E17</f>
        <v>0</v>
      </c>
      <c r="F37" s="63">
        <f t="shared" si="2"/>
        <v>0</v>
      </c>
      <c r="G37" s="63">
        <f t="shared" si="2"/>
        <v>0</v>
      </c>
      <c r="H37" s="63">
        <f t="shared" si="2"/>
        <v>0</v>
      </c>
      <c r="I37" s="63">
        <f t="shared" si="2"/>
        <v>0</v>
      </c>
      <c r="J37" s="63">
        <f t="shared" si="2"/>
        <v>0</v>
      </c>
      <c r="K37" s="63">
        <f t="shared" si="2"/>
        <v>0</v>
      </c>
      <c r="L37" s="63">
        <f>L17</f>
        <v>0</v>
      </c>
      <c r="M37" s="63">
        <f t="shared" si="2"/>
        <v>0</v>
      </c>
      <c r="N37" s="63">
        <f t="shared" si="2"/>
        <v>0</v>
      </c>
      <c r="O37" s="63">
        <f t="shared" si="2"/>
        <v>0</v>
      </c>
      <c r="P37" s="63">
        <f t="shared" si="2"/>
        <v>0</v>
      </c>
      <c r="Q37" s="63">
        <f t="shared" si="2"/>
        <v>0</v>
      </c>
      <c r="R37" s="63">
        <f t="shared" si="2"/>
        <v>0</v>
      </c>
      <c r="S37" s="63">
        <f t="shared" si="2"/>
        <v>0</v>
      </c>
      <c r="T37" s="63">
        <f t="shared" si="2"/>
        <v>0</v>
      </c>
      <c r="U37" s="63">
        <f t="shared" si="2"/>
        <v>0</v>
      </c>
      <c r="V37" s="63">
        <f t="shared" si="2"/>
        <v>0</v>
      </c>
      <c r="W37" s="63">
        <f t="shared" si="2"/>
        <v>0</v>
      </c>
      <c r="X37" s="63">
        <f t="shared" si="2"/>
        <v>0</v>
      </c>
      <c r="Y37" s="63">
        <f t="shared" si="2"/>
        <v>0</v>
      </c>
      <c r="Z37" s="63">
        <f t="shared" si="2"/>
        <v>0</v>
      </c>
      <c r="AA37" s="63">
        <f t="shared" si="2"/>
        <v>0</v>
      </c>
      <c r="AB37" s="63">
        <f t="shared" si="2"/>
        <v>0</v>
      </c>
      <c r="AC37" s="63">
        <f t="shared" si="2"/>
        <v>0</v>
      </c>
      <c r="AD37" s="63">
        <f t="shared" si="2"/>
        <v>0</v>
      </c>
      <c r="AE37" s="63">
        <f t="shared" si="2"/>
        <v>0</v>
      </c>
      <c r="AF37" s="63">
        <f t="shared" si="2"/>
        <v>0</v>
      </c>
      <c r="AG37" s="63">
        <f t="shared" si="2"/>
        <v>0</v>
      </c>
      <c r="AH37" s="63">
        <f t="shared" si="2"/>
        <v>0</v>
      </c>
      <c r="AI37" s="64">
        <f t="shared" si="2"/>
        <v>0</v>
      </c>
      <c r="AJ37" s="4"/>
      <c r="AK37" s="5"/>
      <c r="AL37" s="99"/>
    </row>
    <row r="38" spans="1:38" ht="18.95" customHeight="1" thickBot="1" x14ac:dyDescent="0.3">
      <c r="A38" s="122"/>
      <c r="B38" s="123"/>
      <c r="C38" s="61">
        <f t="shared" si="0"/>
        <v>27</v>
      </c>
      <c r="D38" s="53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5"/>
      <c r="AJ38" s="4"/>
      <c r="AK38" s="5"/>
      <c r="AL38" s="99"/>
    </row>
    <row r="39" spans="1:38" ht="18.95" customHeight="1" thickBot="1" x14ac:dyDescent="0.3">
      <c r="A39" s="122"/>
      <c r="B39" s="123"/>
      <c r="C39" s="61">
        <f t="shared" si="0"/>
        <v>28</v>
      </c>
      <c r="D39" s="53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5"/>
      <c r="AJ39" s="4"/>
      <c r="AK39" s="5"/>
      <c r="AL39" s="99"/>
    </row>
    <row r="40" spans="1:38" ht="18.95" customHeight="1" thickBot="1" x14ac:dyDescent="0.3">
      <c r="A40" s="122"/>
      <c r="B40" s="123"/>
      <c r="C40" s="131" t="s">
        <v>13</v>
      </c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3"/>
      <c r="AJ40" s="4"/>
      <c r="AK40" s="5"/>
      <c r="AL40" s="99"/>
    </row>
    <row r="41" spans="1:38" ht="18.95" customHeight="1" thickBot="1" x14ac:dyDescent="0.3">
      <c r="A41" s="122"/>
      <c r="B41" s="123"/>
      <c r="C41" s="61">
        <f>C39+1</f>
        <v>29</v>
      </c>
      <c r="D41" s="50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2"/>
      <c r="AJ41" s="4"/>
      <c r="AK41" s="5"/>
      <c r="AL41" s="99"/>
    </row>
    <row r="42" spans="1:38" ht="18.95" customHeight="1" thickBot="1" x14ac:dyDescent="0.3">
      <c r="A42" s="122"/>
      <c r="B42" s="123"/>
      <c r="C42" s="61">
        <f t="shared" si="0"/>
        <v>30</v>
      </c>
      <c r="D42" s="50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2"/>
      <c r="AJ42" s="4"/>
      <c r="AK42" s="5"/>
      <c r="AL42" s="99"/>
    </row>
    <row r="43" spans="1:38" ht="18.95" customHeight="1" thickBot="1" x14ac:dyDescent="0.3">
      <c r="A43" s="122"/>
      <c r="B43" s="123"/>
      <c r="C43" s="11">
        <f t="shared" si="0"/>
        <v>31</v>
      </c>
      <c r="D43" s="19">
        <f>D22</f>
        <v>0</v>
      </c>
      <c r="E43" s="12">
        <f t="shared" ref="E43:AI43" si="3">E22</f>
        <v>0</v>
      </c>
      <c r="F43" s="12">
        <f t="shared" si="3"/>
        <v>0</v>
      </c>
      <c r="G43" s="12">
        <f t="shared" si="3"/>
        <v>0</v>
      </c>
      <c r="H43" s="12">
        <f t="shared" si="3"/>
        <v>0</v>
      </c>
      <c r="I43" s="12">
        <f t="shared" si="3"/>
        <v>0</v>
      </c>
      <c r="J43" s="12">
        <f t="shared" si="3"/>
        <v>0</v>
      </c>
      <c r="K43" s="12">
        <f t="shared" si="3"/>
        <v>0</v>
      </c>
      <c r="L43" s="12">
        <f t="shared" si="3"/>
        <v>0</v>
      </c>
      <c r="M43" s="12">
        <f t="shared" si="3"/>
        <v>0</v>
      </c>
      <c r="N43" s="12">
        <f t="shared" si="3"/>
        <v>0</v>
      </c>
      <c r="O43" s="12">
        <f t="shared" si="3"/>
        <v>0</v>
      </c>
      <c r="P43" s="12">
        <f t="shared" si="3"/>
        <v>0</v>
      </c>
      <c r="Q43" s="12">
        <f t="shared" si="3"/>
        <v>0</v>
      </c>
      <c r="R43" s="12">
        <f t="shared" si="3"/>
        <v>0</v>
      </c>
      <c r="S43" s="12">
        <f t="shared" si="3"/>
        <v>0</v>
      </c>
      <c r="T43" s="12">
        <f t="shared" si="3"/>
        <v>0</v>
      </c>
      <c r="U43" s="12">
        <f t="shared" si="3"/>
        <v>0</v>
      </c>
      <c r="V43" s="12">
        <f t="shared" si="3"/>
        <v>0</v>
      </c>
      <c r="W43" s="12">
        <f t="shared" si="3"/>
        <v>0</v>
      </c>
      <c r="X43" s="12">
        <f t="shared" si="3"/>
        <v>0</v>
      </c>
      <c r="Y43" s="12">
        <f t="shared" si="3"/>
        <v>0</v>
      </c>
      <c r="Z43" s="12">
        <f t="shared" si="3"/>
        <v>0</v>
      </c>
      <c r="AA43" s="12">
        <f t="shared" si="3"/>
        <v>0</v>
      </c>
      <c r="AB43" s="12">
        <f t="shared" si="3"/>
        <v>0</v>
      </c>
      <c r="AC43" s="12">
        <f t="shared" si="3"/>
        <v>0</v>
      </c>
      <c r="AD43" s="12">
        <f t="shared" si="3"/>
        <v>0</v>
      </c>
      <c r="AE43" s="12">
        <f t="shared" si="3"/>
        <v>0</v>
      </c>
      <c r="AF43" s="12">
        <f t="shared" si="3"/>
        <v>0</v>
      </c>
      <c r="AG43" s="12">
        <f t="shared" si="3"/>
        <v>0</v>
      </c>
      <c r="AH43" s="12">
        <f t="shared" si="3"/>
        <v>0</v>
      </c>
      <c r="AI43" s="13">
        <f t="shared" si="3"/>
        <v>0</v>
      </c>
      <c r="AJ43" s="4"/>
      <c r="AK43" s="5"/>
      <c r="AL43" s="99"/>
    </row>
    <row r="44" spans="1:38" ht="18.95" customHeight="1" thickBot="1" x14ac:dyDescent="0.3">
      <c r="A44" s="122" t="s">
        <v>44</v>
      </c>
      <c r="B44" s="123"/>
      <c r="C44" s="131" t="s">
        <v>14</v>
      </c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3"/>
      <c r="AJ44" s="4"/>
      <c r="AK44" s="5"/>
      <c r="AL44" s="99" t="e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#DIV/0!</v>
      </c>
    </row>
    <row r="45" spans="1:38" ht="18.95" customHeight="1" thickBot="1" x14ac:dyDescent="0.3">
      <c r="A45" s="122"/>
      <c r="B45" s="123"/>
      <c r="C45" s="61">
        <f>C43+1</f>
        <v>32</v>
      </c>
      <c r="D45" s="50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2"/>
      <c r="AJ45" s="4"/>
      <c r="AK45" s="5"/>
      <c r="AL45" s="99"/>
    </row>
    <row r="46" spans="1:38" ht="18.95" customHeight="1" thickBot="1" x14ac:dyDescent="0.3">
      <c r="A46" s="122"/>
      <c r="B46" s="123"/>
      <c r="C46" s="61">
        <f t="shared" si="0"/>
        <v>33</v>
      </c>
      <c r="D46" s="50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2"/>
      <c r="AJ46" s="4"/>
      <c r="AK46" s="5"/>
      <c r="AL46" s="99"/>
    </row>
    <row r="47" spans="1:38" ht="18.95" customHeight="1" thickBot="1" x14ac:dyDescent="0.3">
      <c r="A47" s="122"/>
      <c r="B47" s="123"/>
      <c r="C47" s="11">
        <f>C46+1</f>
        <v>34</v>
      </c>
      <c r="D47" s="19">
        <f>D25</f>
        <v>0</v>
      </c>
      <c r="E47" s="12">
        <f t="shared" ref="E47:AI47" si="4">E25</f>
        <v>0</v>
      </c>
      <c r="F47" s="12">
        <f t="shared" si="4"/>
        <v>0</v>
      </c>
      <c r="G47" s="12">
        <f t="shared" si="4"/>
        <v>0</v>
      </c>
      <c r="H47" s="12">
        <f t="shared" si="4"/>
        <v>0</v>
      </c>
      <c r="I47" s="12">
        <f t="shared" si="4"/>
        <v>0</v>
      </c>
      <c r="J47" s="12">
        <f t="shared" si="4"/>
        <v>0</v>
      </c>
      <c r="K47" s="12">
        <f t="shared" si="4"/>
        <v>0</v>
      </c>
      <c r="L47" s="12">
        <f t="shared" si="4"/>
        <v>0</v>
      </c>
      <c r="M47" s="12">
        <f t="shared" si="4"/>
        <v>0</v>
      </c>
      <c r="N47" s="12">
        <f t="shared" si="4"/>
        <v>0</v>
      </c>
      <c r="O47" s="12">
        <f t="shared" si="4"/>
        <v>0</v>
      </c>
      <c r="P47" s="12">
        <f t="shared" si="4"/>
        <v>0</v>
      </c>
      <c r="Q47" s="12">
        <f t="shared" si="4"/>
        <v>0</v>
      </c>
      <c r="R47" s="12">
        <f t="shared" si="4"/>
        <v>0</v>
      </c>
      <c r="S47" s="12">
        <f t="shared" si="4"/>
        <v>0</v>
      </c>
      <c r="T47" s="12">
        <f t="shared" si="4"/>
        <v>0</v>
      </c>
      <c r="U47" s="12">
        <f t="shared" si="4"/>
        <v>0</v>
      </c>
      <c r="V47" s="12">
        <f t="shared" si="4"/>
        <v>0</v>
      </c>
      <c r="W47" s="12">
        <f t="shared" si="4"/>
        <v>0</v>
      </c>
      <c r="X47" s="12">
        <f t="shared" si="4"/>
        <v>0</v>
      </c>
      <c r="Y47" s="12">
        <f t="shared" si="4"/>
        <v>0</v>
      </c>
      <c r="Z47" s="12">
        <f t="shared" si="4"/>
        <v>0</v>
      </c>
      <c r="AA47" s="12">
        <f t="shared" si="4"/>
        <v>0</v>
      </c>
      <c r="AB47" s="12">
        <f t="shared" si="4"/>
        <v>0</v>
      </c>
      <c r="AC47" s="12">
        <f t="shared" si="4"/>
        <v>0</v>
      </c>
      <c r="AD47" s="12">
        <f t="shared" si="4"/>
        <v>0</v>
      </c>
      <c r="AE47" s="12">
        <f t="shared" si="4"/>
        <v>0</v>
      </c>
      <c r="AF47" s="12">
        <f t="shared" si="4"/>
        <v>0</v>
      </c>
      <c r="AG47" s="12">
        <f t="shared" si="4"/>
        <v>0</v>
      </c>
      <c r="AH47" s="12">
        <f t="shared" si="4"/>
        <v>0</v>
      </c>
      <c r="AI47" s="13">
        <f t="shared" si="4"/>
        <v>0</v>
      </c>
      <c r="AJ47" s="4"/>
      <c r="AK47" s="5"/>
      <c r="AL47" s="99"/>
    </row>
    <row r="48" spans="1:38" ht="18.95" customHeight="1" thickBot="1" x14ac:dyDescent="0.3">
      <c r="A48" s="122"/>
      <c r="B48" s="123"/>
      <c r="C48" s="61">
        <f t="shared" si="0"/>
        <v>35</v>
      </c>
      <c r="D48" s="50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2"/>
      <c r="AJ48" s="4"/>
      <c r="AK48" s="5"/>
      <c r="AL48" s="99"/>
    </row>
    <row r="49" spans="1:38" ht="18.95" customHeight="1" thickBot="1" x14ac:dyDescent="0.3">
      <c r="A49" s="122"/>
      <c r="B49" s="123"/>
      <c r="C49" s="61">
        <f t="shared" si="0"/>
        <v>36</v>
      </c>
      <c r="D49" s="50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2"/>
      <c r="AJ49" s="4"/>
      <c r="AK49" s="5"/>
      <c r="AL49" s="99"/>
    </row>
    <row r="50" spans="1:38" ht="45.95" customHeight="1" thickBot="1" x14ac:dyDescent="0.3">
      <c r="A50" s="122"/>
      <c r="B50" s="123"/>
      <c r="C50" s="131" t="s">
        <v>15</v>
      </c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3"/>
      <c r="AJ50" s="4"/>
      <c r="AK50" s="5"/>
      <c r="AL50" s="99"/>
    </row>
    <row r="51" spans="1:38" ht="18.95" customHeight="1" thickBot="1" x14ac:dyDescent="0.3">
      <c r="A51" s="122"/>
      <c r="B51" s="123"/>
      <c r="C51" s="61">
        <f>C49+1</f>
        <v>37</v>
      </c>
      <c r="D51" s="50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2"/>
      <c r="AJ51" s="4"/>
      <c r="AK51" s="5"/>
      <c r="AL51" s="99"/>
    </row>
    <row r="52" spans="1:38" ht="18.95" customHeight="1" thickBot="1" x14ac:dyDescent="0.3">
      <c r="A52" s="122"/>
      <c r="B52" s="123"/>
      <c r="C52" s="61">
        <f t="shared" si="0"/>
        <v>38</v>
      </c>
      <c r="D52" s="50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2"/>
      <c r="AJ52" s="4"/>
      <c r="AK52" s="5"/>
      <c r="AL52" s="99"/>
    </row>
    <row r="53" spans="1:38" ht="18.95" customHeight="1" thickBot="1" x14ac:dyDescent="0.3">
      <c r="A53" s="122"/>
      <c r="B53" s="123"/>
      <c r="C53" s="61">
        <f t="shared" si="0"/>
        <v>39</v>
      </c>
      <c r="D53" s="50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2"/>
      <c r="AJ53" s="4"/>
      <c r="AK53" s="5"/>
      <c r="AL53" s="99"/>
    </row>
    <row r="54" spans="1:38" ht="18.95" customHeight="1" thickBot="1" x14ac:dyDescent="0.3">
      <c r="A54" s="122"/>
      <c r="B54" s="123"/>
      <c r="C54" s="61">
        <f t="shared" si="0"/>
        <v>40</v>
      </c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2"/>
      <c r="AJ54" s="4"/>
      <c r="AK54" s="5"/>
      <c r="AL54" s="99"/>
    </row>
    <row r="55" spans="1:38" ht="18.95" customHeight="1" thickBot="1" x14ac:dyDescent="0.3">
      <c r="A55" s="122"/>
      <c r="B55" s="123"/>
      <c r="C55" s="61">
        <f t="shared" si="0"/>
        <v>41</v>
      </c>
      <c r="D55" s="50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2"/>
      <c r="AJ55" s="4"/>
      <c r="AK55" s="5"/>
      <c r="AL55" s="99"/>
    </row>
    <row r="56" spans="1:38" ht="18.95" customHeight="1" thickBot="1" x14ac:dyDescent="0.3">
      <c r="A56" s="122"/>
      <c r="B56" s="123"/>
      <c r="C56" s="61">
        <f t="shared" si="0"/>
        <v>42</v>
      </c>
      <c r="D56" s="50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2"/>
      <c r="AJ56" s="4"/>
      <c r="AK56" s="5"/>
      <c r="AL56" s="99"/>
    </row>
    <row r="57" spans="1:38" ht="18.95" customHeight="1" thickBot="1" x14ac:dyDescent="0.3">
      <c r="A57" s="122"/>
      <c r="B57" s="123"/>
      <c r="C57" s="61">
        <f t="shared" si="0"/>
        <v>43</v>
      </c>
      <c r="D57" s="50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2"/>
      <c r="AJ57" s="4"/>
      <c r="AK57" s="5"/>
      <c r="AL57" s="99"/>
    </row>
    <row r="58" spans="1:38" ht="18.95" customHeight="1" thickBot="1" x14ac:dyDescent="0.3">
      <c r="A58" s="122"/>
      <c r="B58" s="123"/>
      <c r="C58" s="61">
        <f t="shared" si="0"/>
        <v>44</v>
      </c>
      <c r="D58" s="50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2"/>
      <c r="AJ58" s="4"/>
      <c r="AK58" s="5"/>
      <c r="AL58" s="99"/>
    </row>
    <row r="59" spans="1:38" ht="18.95" customHeight="1" thickBot="1" x14ac:dyDescent="0.3">
      <c r="A59" s="122"/>
      <c r="B59" s="123"/>
      <c r="C59" s="61">
        <f t="shared" si="0"/>
        <v>45</v>
      </c>
      <c r="D59" s="50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2"/>
      <c r="AJ59" s="4"/>
      <c r="AK59" s="5"/>
      <c r="AL59" s="99"/>
    </row>
    <row r="60" spans="1:38" ht="18.95" customHeight="1" thickBot="1" x14ac:dyDescent="0.3">
      <c r="A60" s="122"/>
      <c r="B60" s="123"/>
      <c r="C60" s="61">
        <f t="shared" si="0"/>
        <v>46</v>
      </c>
      <c r="D60" s="50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2"/>
      <c r="AJ60" s="4"/>
      <c r="AK60" s="5"/>
      <c r="AL60" s="99"/>
    </row>
    <row r="61" spans="1:38" ht="18.95" customHeight="1" thickBot="1" x14ac:dyDescent="0.3">
      <c r="A61" s="122"/>
      <c r="B61" s="123"/>
      <c r="C61" s="61">
        <f t="shared" si="0"/>
        <v>47</v>
      </c>
      <c r="D61" s="50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2"/>
      <c r="AJ61" s="4"/>
      <c r="AK61" s="5"/>
      <c r="AL61" s="99"/>
    </row>
    <row r="62" spans="1:38" ht="18.95" customHeight="1" thickBot="1" x14ac:dyDescent="0.3">
      <c r="A62" s="122"/>
      <c r="B62" s="123"/>
      <c r="C62" s="61">
        <f t="shared" si="0"/>
        <v>48</v>
      </c>
      <c r="D62" s="50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2"/>
      <c r="AJ62" s="4"/>
      <c r="AK62" s="5"/>
      <c r="AL62" s="99"/>
    </row>
    <row r="63" spans="1:38" ht="44.1" customHeight="1" thickBot="1" x14ac:dyDescent="0.3">
      <c r="A63" s="122" t="s">
        <v>44</v>
      </c>
      <c r="B63" s="123"/>
      <c r="C63" s="131" t="s">
        <v>16</v>
      </c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3"/>
      <c r="AJ63" s="4"/>
      <c r="AK63" s="5"/>
      <c r="AL63" s="99" t="s">
        <v>45</v>
      </c>
    </row>
    <row r="64" spans="1:38" ht="18.95" customHeight="1" thickBot="1" x14ac:dyDescent="0.3">
      <c r="A64" s="124"/>
      <c r="B64" s="125"/>
      <c r="C64" s="61">
        <f>C62+1</f>
        <v>49</v>
      </c>
      <c r="D64" s="50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2"/>
      <c r="AJ64" s="6"/>
      <c r="AK64" s="7"/>
      <c r="AL64" s="100"/>
    </row>
    <row r="65" spans="1:38" ht="18.95" customHeight="1" thickBot="1" x14ac:dyDescent="0.3">
      <c r="A65" s="120" t="s">
        <v>43</v>
      </c>
      <c r="B65" s="121"/>
      <c r="C65" s="131" t="s">
        <v>17</v>
      </c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3"/>
      <c r="AJ65" s="2" t="e">
        <f>SUM(D66:AI79)/COUNTA(D2:AI2)/10</f>
        <v>#DIV/0!</v>
      </c>
      <c r="AK65" s="3" t="e">
        <f>AJ65*50</f>
        <v>#DIV/0!</v>
      </c>
      <c r="AL65" s="98" t="e">
        <f>IF(AK65&gt;95,"требуется пересмотр образовательных задач на предмет соответствия возможностям детей",IF(OR(AK65=75,AND(AK65&gt;75,AK65&lt;95)),"условия соответствуют образовательным задачам",IF(OR(AK65=50,AND(AK65&lt;75,AK65&gt;50)),"требуется оптимизация условий, созданных в ДОО","требуется коррекция условий, созданных в ДОО")))</f>
        <v>#DIV/0!</v>
      </c>
    </row>
    <row r="66" spans="1:38" ht="18.95" customHeight="1" thickBot="1" x14ac:dyDescent="0.3">
      <c r="A66" s="122"/>
      <c r="B66" s="123"/>
      <c r="C66" s="11">
        <f>C64+1</f>
        <v>50</v>
      </c>
      <c r="D66" s="19">
        <f>D14</f>
        <v>0</v>
      </c>
      <c r="E66" s="12">
        <f t="shared" ref="E66:AI66" si="5">E14</f>
        <v>0</v>
      </c>
      <c r="F66" s="12">
        <f t="shared" si="5"/>
        <v>0</v>
      </c>
      <c r="G66" s="12">
        <f t="shared" si="5"/>
        <v>0</v>
      </c>
      <c r="H66" s="12">
        <f t="shared" si="5"/>
        <v>0</v>
      </c>
      <c r="I66" s="12">
        <f t="shared" si="5"/>
        <v>0</v>
      </c>
      <c r="J66" s="12">
        <f t="shared" si="5"/>
        <v>0</v>
      </c>
      <c r="K66" s="12">
        <f t="shared" si="5"/>
        <v>0</v>
      </c>
      <c r="L66" s="12">
        <f t="shared" si="5"/>
        <v>0</v>
      </c>
      <c r="M66" s="12">
        <f t="shared" si="5"/>
        <v>0</v>
      </c>
      <c r="N66" s="12">
        <f t="shared" si="5"/>
        <v>0</v>
      </c>
      <c r="O66" s="12">
        <f t="shared" si="5"/>
        <v>0</v>
      </c>
      <c r="P66" s="12">
        <f t="shared" si="5"/>
        <v>0</v>
      </c>
      <c r="Q66" s="12">
        <f t="shared" si="5"/>
        <v>0</v>
      </c>
      <c r="R66" s="12">
        <f t="shared" si="5"/>
        <v>0</v>
      </c>
      <c r="S66" s="12">
        <f t="shared" si="5"/>
        <v>0</v>
      </c>
      <c r="T66" s="12">
        <f t="shared" si="5"/>
        <v>0</v>
      </c>
      <c r="U66" s="12">
        <f t="shared" si="5"/>
        <v>0</v>
      </c>
      <c r="V66" s="12">
        <f t="shared" si="5"/>
        <v>0</v>
      </c>
      <c r="W66" s="12">
        <f t="shared" si="5"/>
        <v>0</v>
      </c>
      <c r="X66" s="12">
        <f t="shared" si="5"/>
        <v>0</v>
      </c>
      <c r="Y66" s="12">
        <f t="shared" si="5"/>
        <v>0</v>
      </c>
      <c r="Z66" s="12">
        <f t="shared" si="5"/>
        <v>0</v>
      </c>
      <c r="AA66" s="12">
        <f t="shared" si="5"/>
        <v>0</v>
      </c>
      <c r="AB66" s="12">
        <f t="shared" si="5"/>
        <v>0</v>
      </c>
      <c r="AC66" s="12">
        <f t="shared" si="5"/>
        <v>0</v>
      </c>
      <c r="AD66" s="12">
        <f t="shared" si="5"/>
        <v>0</v>
      </c>
      <c r="AE66" s="12">
        <f t="shared" si="5"/>
        <v>0</v>
      </c>
      <c r="AF66" s="12">
        <f t="shared" si="5"/>
        <v>0</v>
      </c>
      <c r="AG66" s="12">
        <f t="shared" si="5"/>
        <v>0</v>
      </c>
      <c r="AH66" s="12">
        <f t="shared" si="5"/>
        <v>0</v>
      </c>
      <c r="AI66" s="13">
        <f t="shared" si="5"/>
        <v>0</v>
      </c>
      <c r="AJ66" s="4"/>
      <c r="AK66" s="5"/>
      <c r="AL66" s="99"/>
    </row>
    <row r="67" spans="1:38" ht="18.95" customHeight="1" thickBot="1" x14ac:dyDescent="0.3">
      <c r="A67" s="122"/>
      <c r="B67" s="123"/>
      <c r="C67" s="61">
        <f>C66+1</f>
        <v>51</v>
      </c>
      <c r="D67" s="50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2"/>
      <c r="AJ67" s="4"/>
      <c r="AK67" s="5"/>
      <c r="AL67" s="99"/>
    </row>
    <row r="68" spans="1:38" ht="18.95" customHeight="1" thickBot="1" x14ac:dyDescent="0.3">
      <c r="A68" s="122"/>
      <c r="B68" s="123"/>
      <c r="C68" s="11">
        <f>C67+1</f>
        <v>52</v>
      </c>
      <c r="D68" s="19">
        <f>D18</f>
        <v>0</v>
      </c>
      <c r="E68" s="12">
        <f t="shared" ref="E68:AI68" si="6">E18</f>
        <v>0</v>
      </c>
      <c r="F68" s="12">
        <f t="shared" si="6"/>
        <v>0</v>
      </c>
      <c r="G68" s="12">
        <f t="shared" si="6"/>
        <v>0</v>
      </c>
      <c r="H68" s="12">
        <f t="shared" si="6"/>
        <v>0</v>
      </c>
      <c r="I68" s="12">
        <f t="shared" si="6"/>
        <v>0</v>
      </c>
      <c r="J68" s="12">
        <f t="shared" si="6"/>
        <v>0</v>
      </c>
      <c r="K68" s="12">
        <f t="shared" si="6"/>
        <v>0</v>
      </c>
      <c r="L68" s="12">
        <f t="shared" si="6"/>
        <v>0</v>
      </c>
      <c r="M68" s="12">
        <f t="shared" si="6"/>
        <v>0</v>
      </c>
      <c r="N68" s="12">
        <f t="shared" si="6"/>
        <v>0</v>
      </c>
      <c r="O68" s="12">
        <f t="shared" si="6"/>
        <v>0</v>
      </c>
      <c r="P68" s="12">
        <f t="shared" si="6"/>
        <v>0</v>
      </c>
      <c r="Q68" s="12">
        <f t="shared" si="6"/>
        <v>0</v>
      </c>
      <c r="R68" s="12">
        <f t="shared" si="6"/>
        <v>0</v>
      </c>
      <c r="S68" s="12">
        <f t="shared" si="6"/>
        <v>0</v>
      </c>
      <c r="T68" s="12">
        <f t="shared" si="6"/>
        <v>0</v>
      </c>
      <c r="U68" s="12">
        <f t="shared" si="6"/>
        <v>0</v>
      </c>
      <c r="V68" s="12">
        <f t="shared" si="6"/>
        <v>0</v>
      </c>
      <c r="W68" s="12">
        <f t="shared" si="6"/>
        <v>0</v>
      </c>
      <c r="X68" s="12">
        <f t="shared" si="6"/>
        <v>0</v>
      </c>
      <c r="Y68" s="12">
        <f t="shared" si="6"/>
        <v>0</v>
      </c>
      <c r="Z68" s="12">
        <f t="shared" si="6"/>
        <v>0</v>
      </c>
      <c r="AA68" s="12">
        <f t="shared" si="6"/>
        <v>0</v>
      </c>
      <c r="AB68" s="12">
        <f t="shared" si="6"/>
        <v>0</v>
      </c>
      <c r="AC68" s="12">
        <f t="shared" si="6"/>
        <v>0</v>
      </c>
      <c r="AD68" s="12">
        <f t="shared" si="6"/>
        <v>0</v>
      </c>
      <c r="AE68" s="12">
        <f t="shared" si="6"/>
        <v>0</v>
      </c>
      <c r="AF68" s="12">
        <f t="shared" si="6"/>
        <v>0</v>
      </c>
      <c r="AG68" s="12">
        <f t="shared" si="6"/>
        <v>0</v>
      </c>
      <c r="AH68" s="12">
        <f t="shared" si="6"/>
        <v>0</v>
      </c>
      <c r="AI68" s="13">
        <f t="shared" si="6"/>
        <v>0</v>
      </c>
      <c r="AJ68" s="4"/>
      <c r="AK68" s="5"/>
      <c r="AL68" s="99"/>
    </row>
    <row r="69" spans="1:38" ht="33.950000000000003" customHeight="1" thickBot="1" x14ac:dyDescent="0.3">
      <c r="A69" s="122"/>
      <c r="B69" s="123"/>
      <c r="C69" s="131" t="s">
        <v>18</v>
      </c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3"/>
      <c r="AJ69" s="4"/>
      <c r="AK69" s="5"/>
      <c r="AL69" s="99"/>
    </row>
    <row r="70" spans="1:38" ht="18.95" customHeight="1" thickBot="1" x14ac:dyDescent="0.3">
      <c r="A70" s="122"/>
      <c r="B70" s="123"/>
      <c r="C70" s="61">
        <f>C68+1</f>
        <v>53</v>
      </c>
      <c r="D70" s="50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2"/>
      <c r="AJ70" s="4"/>
      <c r="AK70" s="5"/>
      <c r="AL70" s="99"/>
    </row>
    <row r="71" spans="1:38" ht="18.95" customHeight="1" thickBot="1" x14ac:dyDescent="0.3">
      <c r="A71" s="122"/>
      <c r="B71" s="123"/>
      <c r="C71" s="61">
        <f t="shared" si="0"/>
        <v>54</v>
      </c>
      <c r="D71" s="50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2"/>
      <c r="AJ71" s="4"/>
      <c r="AK71" s="5"/>
      <c r="AL71" s="99"/>
    </row>
    <row r="72" spans="1:38" ht="18.95" customHeight="1" thickBot="1" x14ac:dyDescent="0.3">
      <c r="A72" s="122"/>
      <c r="B72" s="123"/>
      <c r="C72" s="11">
        <f t="shared" si="0"/>
        <v>55</v>
      </c>
      <c r="D72" s="19">
        <f>D13</f>
        <v>0</v>
      </c>
      <c r="E72" s="12">
        <f t="shared" ref="E72:AJ72" si="7">E13</f>
        <v>0</v>
      </c>
      <c r="F72" s="12">
        <f t="shared" si="7"/>
        <v>0</v>
      </c>
      <c r="G72" s="12">
        <f t="shared" si="7"/>
        <v>0</v>
      </c>
      <c r="H72" s="12">
        <f t="shared" si="7"/>
        <v>0</v>
      </c>
      <c r="I72" s="12">
        <f t="shared" si="7"/>
        <v>0</v>
      </c>
      <c r="J72" s="12">
        <f t="shared" si="7"/>
        <v>0</v>
      </c>
      <c r="K72" s="12">
        <f t="shared" si="7"/>
        <v>0</v>
      </c>
      <c r="L72" s="12">
        <f t="shared" si="7"/>
        <v>0</v>
      </c>
      <c r="M72" s="12">
        <f t="shared" si="7"/>
        <v>0</v>
      </c>
      <c r="N72" s="12">
        <f t="shared" si="7"/>
        <v>0</v>
      </c>
      <c r="O72" s="12">
        <f t="shared" si="7"/>
        <v>0</v>
      </c>
      <c r="P72" s="12">
        <f t="shared" si="7"/>
        <v>0</v>
      </c>
      <c r="Q72" s="12">
        <f t="shared" si="7"/>
        <v>0</v>
      </c>
      <c r="R72" s="12">
        <f t="shared" si="7"/>
        <v>0</v>
      </c>
      <c r="S72" s="12">
        <f t="shared" si="7"/>
        <v>0</v>
      </c>
      <c r="T72" s="12">
        <f t="shared" si="7"/>
        <v>0</v>
      </c>
      <c r="U72" s="12">
        <f t="shared" si="7"/>
        <v>0</v>
      </c>
      <c r="V72" s="12">
        <f t="shared" si="7"/>
        <v>0</v>
      </c>
      <c r="W72" s="12">
        <f t="shared" si="7"/>
        <v>0</v>
      </c>
      <c r="X72" s="12">
        <f t="shared" si="7"/>
        <v>0</v>
      </c>
      <c r="Y72" s="12">
        <f t="shared" si="7"/>
        <v>0</v>
      </c>
      <c r="Z72" s="12">
        <f t="shared" si="7"/>
        <v>0</v>
      </c>
      <c r="AA72" s="12">
        <f t="shared" si="7"/>
        <v>0</v>
      </c>
      <c r="AB72" s="12">
        <f t="shared" si="7"/>
        <v>0</v>
      </c>
      <c r="AC72" s="12">
        <f t="shared" si="7"/>
        <v>0</v>
      </c>
      <c r="AD72" s="12">
        <f t="shared" si="7"/>
        <v>0</v>
      </c>
      <c r="AE72" s="12">
        <f t="shared" si="7"/>
        <v>0</v>
      </c>
      <c r="AF72" s="12">
        <f t="shared" si="7"/>
        <v>0</v>
      </c>
      <c r="AG72" s="12">
        <f t="shared" si="7"/>
        <v>0</v>
      </c>
      <c r="AH72" s="12">
        <f t="shared" si="7"/>
        <v>0</v>
      </c>
      <c r="AI72" s="13">
        <f t="shared" si="7"/>
        <v>0</v>
      </c>
      <c r="AJ72" s="4">
        <f t="shared" si="7"/>
        <v>0</v>
      </c>
      <c r="AK72" s="5"/>
      <c r="AL72" s="99"/>
    </row>
    <row r="73" spans="1:38" ht="18.95" customHeight="1" thickBot="1" x14ac:dyDescent="0.3">
      <c r="A73" s="122"/>
      <c r="B73" s="123"/>
      <c r="C73" s="131" t="s">
        <v>19</v>
      </c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3"/>
      <c r="AJ73" s="4"/>
      <c r="AK73" s="5"/>
      <c r="AL73" s="99"/>
    </row>
    <row r="74" spans="1:38" ht="18.95" customHeight="1" thickBot="1" x14ac:dyDescent="0.3">
      <c r="A74" s="122"/>
      <c r="B74" s="123"/>
      <c r="C74" s="61">
        <f>C72+1</f>
        <v>56</v>
      </c>
      <c r="D74" s="50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2"/>
      <c r="AJ74" s="4"/>
      <c r="AK74" s="5"/>
      <c r="AL74" s="99"/>
    </row>
    <row r="75" spans="1:38" ht="36" customHeight="1" thickBot="1" x14ac:dyDescent="0.3">
      <c r="A75" s="122"/>
      <c r="B75" s="123"/>
      <c r="C75" s="131" t="s">
        <v>20</v>
      </c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3"/>
      <c r="AJ75" s="4"/>
      <c r="AK75" s="5"/>
      <c r="AL75" s="99"/>
    </row>
    <row r="76" spans="1:38" ht="18.95" customHeight="1" thickBot="1" x14ac:dyDescent="0.3">
      <c r="A76" s="122"/>
      <c r="B76" s="123"/>
      <c r="C76" s="61">
        <f>C74+1</f>
        <v>57</v>
      </c>
      <c r="D76" s="50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2"/>
      <c r="AJ76" s="4"/>
      <c r="AK76" s="5"/>
      <c r="AL76" s="99"/>
    </row>
    <row r="77" spans="1:38" ht="18.95" customHeight="1" thickBot="1" x14ac:dyDescent="0.3">
      <c r="A77" s="122"/>
      <c r="B77" s="123"/>
      <c r="C77" s="11">
        <f>C76+1</f>
        <v>58</v>
      </c>
      <c r="D77" s="19">
        <f>D53</f>
        <v>0</v>
      </c>
      <c r="E77" s="12">
        <f t="shared" ref="E77:AI77" si="8">E53</f>
        <v>0</v>
      </c>
      <c r="F77" s="12">
        <f t="shared" si="8"/>
        <v>0</v>
      </c>
      <c r="G77" s="12">
        <f t="shared" si="8"/>
        <v>0</v>
      </c>
      <c r="H77" s="12">
        <f t="shared" si="8"/>
        <v>0</v>
      </c>
      <c r="I77" s="12">
        <f t="shared" si="8"/>
        <v>0</v>
      </c>
      <c r="J77" s="12">
        <f t="shared" si="8"/>
        <v>0</v>
      </c>
      <c r="K77" s="12">
        <f t="shared" si="8"/>
        <v>0</v>
      </c>
      <c r="L77" s="12">
        <f t="shared" si="8"/>
        <v>0</v>
      </c>
      <c r="M77" s="12">
        <f t="shared" si="8"/>
        <v>0</v>
      </c>
      <c r="N77" s="12">
        <f t="shared" si="8"/>
        <v>0</v>
      </c>
      <c r="O77" s="12">
        <f t="shared" si="8"/>
        <v>0</v>
      </c>
      <c r="P77" s="12">
        <f t="shared" si="8"/>
        <v>0</v>
      </c>
      <c r="Q77" s="12">
        <f t="shared" si="8"/>
        <v>0</v>
      </c>
      <c r="R77" s="12">
        <f t="shared" si="8"/>
        <v>0</v>
      </c>
      <c r="S77" s="12">
        <f t="shared" si="8"/>
        <v>0</v>
      </c>
      <c r="T77" s="12">
        <f t="shared" si="8"/>
        <v>0</v>
      </c>
      <c r="U77" s="12">
        <f t="shared" si="8"/>
        <v>0</v>
      </c>
      <c r="V77" s="12">
        <f t="shared" si="8"/>
        <v>0</v>
      </c>
      <c r="W77" s="12">
        <f t="shared" si="8"/>
        <v>0</v>
      </c>
      <c r="X77" s="12">
        <f t="shared" si="8"/>
        <v>0</v>
      </c>
      <c r="Y77" s="12">
        <f t="shared" si="8"/>
        <v>0</v>
      </c>
      <c r="Z77" s="12">
        <f t="shared" si="8"/>
        <v>0</v>
      </c>
      <c r="AA77" s="12">
        <f t="shared" si="8"/>
        <v>0</v>
      </c>
      <c r="AB77" s="12">
        <f t="shared" si="8"/>
        <v>0</v>
      </c>
      <c r="AC77" s="12">
        <f t="shared" si="8"/>
        <v>0</v>
      </c>
      <c r="AD77" s="12">
        <f t="shared" si="8"/>
        <v>0</v>
      </c>
      <c r="AE77" s="12">
        <f t="shared" si="8"/>
        <v>0</v>
      </c>
      <c r="AF77" s="12">
        <f t="shared" si="8"/>
        <v>0</v>
      </c>
      <c r="AG77" s="12">
        <f t="shared" si="8"/>
        <v>0</v>
      </c>
      <c r="AH77" s="12">
        <f t="shared" si="8"/>
        <v>0</v>
      </c>
      <c r="AI77" s="13">
        <f t="shared" si="8"/>
        <v>0</v>
      </c>
      <c r="AJ77" s="4"/>
      <c r="AK77" s="5"/>
      <c r="AL77" s="99"/>
    </row>
    <row r="78" spans="1:38" ht="38.1" customHeight="1" thickBot="1" x14ac:dyDescent="0.3">
      <c r="A78" s="122"/>
      <c r="B78" s="123"/>
      <c r="C78" s="131" t="s">
        <v>21</v>
      </c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3"/>
      <c r="AJ78" s="4"/>
      <c r="AK78" s="5"/>
      <c r="AL78" s="99"/>
    </row>
    <row r="79" spans="1:38" ht="18.95" customHeight="1" thickBot="1" x14ac:dyDescent="0.3">
      <c r="A79" s="124"/>
      <c r="B79" s="125"/>
      <c r="C79" s="61">
        <f>C77+1</f>
        <v>59</v>
      </c>
      <c r="D79" s="56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8"/>
      <c r="AJ79" s="4"/>
      <c r="AK79" s="5"/>
      <c r="AL79" s="100"/>
    </row>
    <row r="80" spans="1:38" ht="53.1" customHeight="1" thickBot="1" x14ac:dyDescent="0.3">
      <c r="A80" s="120" t="s">
        <v>39</v>
      </c>
      <c r="B80" s="121"/>
      <c r="C80" s="131" t="s">
        <v>22</v>
      </c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3"/>
      <c r="AJ80" s="2" t="e">
        <f>SUM(D81:AI97)/COUNTA(D2:AI2)/14</f>
        <v>#DIV/0!</v>
      </c>
      <c r="AK80" s="3" t="e">
        <f>AJ80*50</f>
        <v>#DIV/0!</v>
      </c>
      <c r="AL80" s="98" t="e">
        <f>IF(AK80&gt;95,"требуется пересмотр образовательных задач на предмет соответствия возможностям детей",IF(OR(AK80=75,AND(AK80&gt;75,AK80&lt;95)),"условия соответствуют образовательным задачам",IF(OR(AK80=50,AND(AK80&lt;75,AK80&gt;50)),"требуется оптимизация условий, созданных в ДОО","требуется коррекция условий, созданных в ДОО")))</f>
        <v>#DIV/0!</v>
      </c>
    </row>
    <row r="81" spans="1:38" ht="18.95" customHeight="1" thickBot="1" x14ac:dyDescent="0.3">
      <c r="A81" s="122"/>
      <c r="B81" s="123"/>
      <c r="C81" s="11">
        <f>C79+1</f>
        <v>60</v>
      </c>
      <c r="D81" s="19">
        <f>D76</f>
        <v>0</v>
      </c>
      <c r="E81" s="12">
        <f t="shared" ref="E81:AI81" si="9">E76</f>
        <v>0</v>
      </c>
      <c r="F81" s="12">
        <f t="shared" si="9"/>
        <v>0</v>
      </c>
      <c r="G81" s="12">
        <f t="shared" si="9"/>
        <v>0</v>
      </c>
      <c r="H81" s="12">
        <f t="shared" si="9"/>
        <v>0</v>
      </c>
      <c r="I81" s="12">
        <f t="shared" si="9"/>
        <v>0</v>
      </c>
      <c r="J81" s="12">
        <f t="shared" si="9"/>
        <v>0</v>
      </c>
      <c r="K81" s="12">
        <f t="shared" si="9"/>
        <v>0</v>
      </c>
      <c r="L81" s="12">
        <f t="shared" si="9"/>
        <v>0</v>
      </c>
      <c r="M81" s="12">
        <f t="shared" si="9"/>
        <v>0</v>
      </c>
      <c r="N81" s="12">
        <f t="shared" si="9"/>
        <v>0</v>
      </c>
      <c r="O81" s="12">
        <f t="shared" si="9"/>
        <v>0</v>
      </c>
      <c r="P81" s="12">
        <f t="shared" si="9"/>
        <v>0</v>
      </c>
      <c r="Q81" s="12">
        <f t="shared" si="9"/>
        <v>0</v>
      </c>
      <c r="R81" s="12">
        <f t="shared" si="9"/>
        <v>0</v>
      </c>
      <c r="S81" s="12">
        <f t="shared" si="9"/>
        <v>0</v>
      </c>
      <c r="T81" s="12">
        <f t="shared" si="9"/>
        <v>0</v>
      </c>
      <c r="U81" s="12">
        <f t="shared" si="9"/>
        <v>0</v>
      </c>
      <c r="V81" s="12">
        <f t="shared" si="9"/>
        <v>0</v>
      </c>
      <c r="W81" s="12">
        <f t="shared" si="9"/>
        <v>0</v>
      </c>
      <c r="X81" s="12">
        <f t="shared" si="9"/>
        <v>0</v>
      </c>
      <c r="Y81" s="12">
        <f t="shared" si="9"/>
        <v>0</v>
      </c>
      <c r="Z81" s="12">
        <f t="shared" si="9"/>
        <v>0</v>
      </c>
      <c r="AA81" s="12">
        <f t="shared" si="9"/>
        <v>0</v>
      </c>
      <c r="AB81" s="12">
        <f t="shared" si="9"/>
        <v>0</v>
      </c>
      <c r="AC81" s="12">
        <f t="shared" si="9"/>
        <v>0</v>
      </c>
      <c r="AD81" s="12">
        <f t="shared" si="9"/>
        <v>0</v>
      </c>
      <c r="AE81" s="12">
        <f t="shared" si="9"/>
        <v>0</v>
      </c>
      <c r="AF81" s="12">
        <f t="shared" si="9"/>
        <v>0</v>
      </c>
      <c r="AG81" s="12">
        <f t="shared" si="9"/>
        <v>0</v>
      </c>
      <c r="AH81" s="12">
        <f t="shared" si="9"/>
        <v>0</v>
      </c>
      <c r="AI81" s="13">
        <f t="shared" si="9"/>
        <v>0</v>
      </c>
      <c r="AJ81" s="4"/>
      <c r="AK81" s="5"/>
      <c r="AL81" s="99"/>
    </row>
    <row r="82" spans="1:38" ht="18.95" customHeight="1" thickBot="1" x14ac:dyDescent="0.3">
      <c r="A82" s="122"/>
      <c r="B82" s="123"/>
      <c r="C82" s="61">
        <f t="shared" ref="C82:C110" si="10">C81+1</f>
        <v>61</v>
      </c>
      <c r="D82" s="50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2"/>
      <c r="AJ82" s="4"/>
      <c r="AK82" s="5"/>
      <c r="AL82" s="99"/>
    </row>
    <row r="83" spans="1:38" ht="18.95" customHeight="1" thickBot="1" x14ac:dyDescent="0.3">
      <c r="A83" s="122"/>
      <c r="B83" s="123"/>
      <c r="C83" s="11">
        <f t="shared" si="10"/>
        <v>62</v>
      </c>
      <c r="D83" s="62">
        <f>D53</f>
        <v>0</v>
      </c>
      <c r="E83" s="63">
        <f t="shared" ref="E83:AI83" si="11">E53</f>
        <v>0</v>
      </c>
      <c r="F83" s="63">
        <f t="shared" si="11"/>
        <v>0</v>
      </c>
      <c r="G83" s="63">
        <f t="shared" si="11"/>
        <v>0</v>
      </c>
      <c r="H83" s="63">
        <f t="shared" si="11"/>
        <v>0</v>
      </c>
      <c r="I83" s="63">
        <f t="shared" si="11"/>
        <v>0</v>
      </c>
      <c r="J83" s="63">
        <f t="shared" si="11"/>
        <v>0</v>
      </c>
      <c r="K83" s="63">
        <f t="shared" si="11"/>
        <v>0</v>
      </c>
      <c r="L83" s="63">
        <f t="shared" si="11"/>
        <v>0</v>
      </c>
      <c r="M83" s="63">
        <f t="shared" si="11"/>
        <v>0</v>
      </c>
      <c r="N83" s="63">
        <f t="shared" si="11"/>
        <v>0</v>
      </c>
      <c r="O83" s="63">
        <f t="shared" si="11"/>
        <v>0</v>
      </c>
      <c r="P83" s="63">
        <f t="shared" si="11"/>
        <v>0</v>
      </c>
      <c r="Q83" s="63">
        <f t="shared" si="11"/>
        <v>0</v>
      </c>
      <c r="R83" s="63">
        <f t="shared" si="11"/>
        <v>0</v>
      </c>
      <c r="S83" s="63">
        <f t="shared" si="11"/>
        <v>0</v>
      </c>
      <c r="T83" s="63">
        <f t="shared" si="11"/>
        <v>0</v>
      </c>
      <c r="U83" s="63">
        <f t="shared" si="11"/>
        <v>0</v>
      </c>
      <c r="V83" s="63">
        <f t="shared" si="11"/>
        <v>0</v>
      </c>
      <c r="W83" s="63">
        <f t="shared" si="11"/>
        <v>0</v>
      </c>
      <c r="X83" s="63">
        <f t="shared" si="11"/>
        <v>0</v>
      </c>
      <c r="Y83" s="63">
        <f t="shared" si="11"/>
        <v>0</v>
      </c>
      <c r="Z83" s="63">
        <f t="shared" si="11"/>
        <v>0</v>
      </c>
      <c r="AA83" s="63">
        <f t="shared" si="11"/>
        <v>0</v>
      </c>
      <c r="AB83" s="63">
        <f t="shared" si="11"/>
        <v>0</v>
      </c>
      <c r="AC83" s="63">
        <f t="shared" si="11"/>
        <v>0</v>
      </c>
      <c r="AD83" s="63">
        <f t="shared" si="11"/>
        <v>0</v>
      </c>
      <c r="AE83" s="63">
        <f t="shared" si="11"/>
        <v>0</v>
      </c>
      <c r="AF83" s="63">
        <f t="shared" si="11"/>
        <v>0</v>
      </c>
      <c r="AG83" s="63">
        <f t="shared" si="11"/>
        <v>0</v>
      </c>
      <c r="AH83" s="63">
        <f t="shared" si="11"/>
        <v>0</v>
      </c>
      <c r="AI83" s="64">
        <f t="shared" si="11"/>
        <v>0</v>
      </c>
      <c r="AJ83" s="4"/>
      <c r="AK83" s="5"/>
      <c r="AL83" s="99"/>
    </row>
    <row r="84" spans="1:38" ht="18.95" customHeight="1" thickBot="1" x14ac:dyDescent="0.3">
      <c r="A84" s="122"/>
      <c r="B84" s="123"/>
      <c r="C84" s="61">
        <f t="shared" si="10"/>
        <v>63</v>
      </c>
      <c r="D84" s="53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5"/>
      <c r="AJ84" s="4"/>
      <c r="AK84" s="5"/>
      <c r="AL84" s="99"/>
    </row>
    <row r="85" spans="1:38" ht="18.95" customHeight="1" thickBot="1" x14ac:dyDescent="0.3">
      <c r="A85" s="122"/>
      <c r="B85" s="123"/>
      <c r="C85" s="131" t="s">
        <v>31</v>
      </c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3"/>
      <c r="AJ85" s="4"/>
      <c r="AK85" s="5"/>
      <c r="AL85" s="99"/>
    </row>
    <row r="86" spans="1:38" ht="18.95" customHeight="1" thickBot="1" x14ac:dyDescent="0.3">
      <c r="A86" s="122"/>
      <c r="B86" s="123"/>
      <c r="C86" s="61">
        <f>C84+1</f>
        <v>64</v>
      </c>
      <c r="D86" s="53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5"/>
      <c r="AJ86" s="4"/>
      <c r="AK86" s="5"/>
      <c r="AL86" s="99"/>
    </row>
    <row r="87" spans="1:38" ht="18.95" customHeight="1" thickBot="1" x14ac:dyDescent="0.3">
      <c r="A87" s="122"/>
      <c r="B87" s="123"/>
      <c r="C87" s="131" t="s">
        <v>23</v>
      </c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3"/>
      <c r="AJ87" s="4"/>
      <c r="AK87" s="5"/>
      <c r="AL87" s="99"/>
    </row>
    <row r="88" spans="1:38" ht="18.95" customHeight="1" thickBot="1" x14ac:dyDescent="0.3">
      <c r="A88" s="122"/>
      <c r="B88" s="123"/>
      <c r="C88" s="11">
        <f>C86+1</f>
        <v>65</v>
      </c>
      <c r="D88" s="62">
        <f>D67</f>
        <v>0</v>
      </c>
      <c r="E88" s="63">
        <f t="shared" ref="E88:AI88" si="12">E67</f>
        <v>0</v>
      </c>
      <c r="F88" s="63">
        <f t="shared" si="12"/>
        <v>0</v>
      </c>
      <c r="G88" s="63">
        <f t="shared" si="12"/>
        <v>0</v>
      </c>
      <c r="H88" s="63">
        <f t="shared" si="12"/>
        <v>0</v>
      </c>
      <c r="I88" s="63">
        <f t="shared" si="12"/>
        <v>0</v>
      </c>
      <c r="J88" s="63">
        <f t="shared" si="12"/>
        <v>0</v>
      </c>
      <c r="K88" s="63">
        <f t="shared" si="12"/>
        <v>0</v>
      </c>
      <c r="L88" s="63">
        <f t="shared" si="12"/>
        <v>0</v>
      </c>
      <c r="M88" s="63">
        <f t="shared" si="12"/>
        <v>0</v>
      </c>
      <c r="N88" s="63">
        <f t="shared" si="12"/>
        <v>0</v>
      </c>
      <c r="O88" s="63">
        <f t="shared" si="12"/>
        <v>0</v>
      </c>
      <c r="P88" s="63">
        <f t="shared" si="12"/>
        <v>0</v>
      </c>
      <c r="Q88" s="63">
        <f t="shared" si="12"/>
        <v>0</v>
      </c>
      <c r="R88" s="63">
        <f t="shared" si="12"/>
        <v>0</v>
      </c>
      <c r="S88" s="63">
        <f t="shared" si="12"/>
        <v>0</v>
      </c>
      <c r="T88" s="63">
        <f t="shared" si="12"/>
        <v>0</v>
      </c>
      <c r="U88" s="63">
        <f t="shared" si="12"/>
        <v>0</v>
      </c>
      <c r="V88" s="63">
        <f t="shared" si="12"/>
        <v>0</v>
      </c>
      <c r="W88" s="63">
        <f t="shared" si="12"/>
        <v>0</v>
      </c>
      <c r="X88" s="63">
        <f t="shared" si="12"/>
        <v>0</v>
      </c>
      <c r="Y88" s="63">
        <f t="shared" si="12"/>
        <v>0</v>
      </c>
      <c r="Z88" s="63">
        <f t="shared" si="12"/>
        <v>0</v>
      </c>
      <c r="AA88" s="63">
        <f t="shared" si="12"/>
        <v>0</v>
      </c>
      <c r="AB88" s="63">
        <f t="shared" si="12"/>
        <v>0</v>
      </c>
      <c r="AC88" s="63">
        <f t="shared" si="12"/>
        <v>0</v>
      </c>
      <c r="AD88" s="63">
        <f t="shared" si="12"/>
        <v>0</v>
      </c>
      <c r="AE88" s="63">
        <f t="shared" si="12"/>
        <v>0</v>
      </c>
      <c r="AF88" s="63">
        <f t="shared" si="12"/>
        <v>0</v>
      </c>
      <c r="AG88" s="63">
        <f t="shared" si="12"/>
        <v>0</v>
      </c>
      <c r="AH88" s="63">
        <f t="shared" si="12"/>
        <v>0</v>
      </c>
      <c r="AI88" s="64">
        <f t="shared" si="12"/>
        <v>0</v>
      </c>
      <c r="AJ88" s="4"/>
      <c r="AK88" s="5"/>
      <c r="AL88" s="99"/>
    </row>
    <row r="89" spans="1:38" ht="18.95" customHeight="1" thickBot="1" x14ac:dyDescent="0.3">
      <c r="A89" s="122"/>
      <c r="B89" s="123"/>
      <c r="C89" s="11">
        <f t="shared" si="10"/>
        <v>66</v>
      </c>
      <c r="D89" s="19">
        <f>D5</f>
        <v>0</v>
      </c>
      <c r="E89" s="12">
        <f t="shared" ref="E89:AI89" si="13">E5</f>
        <v>0</v>
      </c>
      <c r="F89" s="12">
        <f t="shared" si="13"/>
        <v>0</v>
      </c>
      <c r="G89" s="12">
        <f t="shared" si="13"/>
        <v>0</v>
      </c>
      <c r="H89" s="12">
        <f t="shared" si="13"/>
        <v>0</v>
      </c>
      <c r="I89" s="12">
        <f t="shared" si="13"/>
        <v>0</v>
      </c>
      <c r="J89" s="12">
        <f t="shared" si="13"/>
        <v>0</v>
      </c>
      <c r="K89" s="12">
        <f t="shared" si="13"/>
        <v>0</v>
      </c>
      <c r="L89" s="12">
        <f t="shared" si="13"/>
        <v>0</v>
      </c>
      <c r="M89" s="12">
        <f t="shared" si="13"/>
        <v>0</v>
      </c>
      <c r="N89" s="12">
        <f t="shared" si="13"/>
        <v>0</v>
      </c>
      <c r="O89" s="12">
        <f t="shared" si="13"/>
        <v>0</v>
      </c>
      <c r="P89" s="12">
        <f t="shared" si="13"/>
        <v>0</v>
      </c>
      <c r="Q89" s="12">
        <f t="shared" si="13"/>
        <v>0</v>
      </c>
      <c r="R89" s="12">
        <f t="shared" si="13"/>
        <v>0</v>
      </c>
      <c r="S89" s="12">
        <f t="shared" si="13"/>
        <v>0</v>
      </c>
      <c r="T89" s="12">
        <f t="shared" si="13"/>
        <v>0</v>
      </c>
      <c r="U89" s="12">
        <f t="shared" si="13"/>
        <v>0</v>
      </c>
      <c r="V89" s="12">
        <f t="shared" si="13"/>
        <v>0</v>
      </c>
      <c r="W89" s="12">
        <f t="shared" si="13"/>
        <v>0</v>
      </c>
      <c r="X89" s="12">
        <f t="shared" si="13"/>
        <v>0</v>
      </c>
      <c r="Y89" s="12">
        <f t="shared" si="13"/>
        <v>0</v>
      </c>
      <c r="Z89" s="12">
        <f t="shared" si="13"/>
        <v>0</v>
      </c>
      <c r="AA89" s="12">
        <f t="shared" si="13"/>
        <v>0</v>
      </c>
      <c r="AB89" s="12">
        <f t="shared" si="13"/>
        <v>0</v>
      </c>
      <c r="AC89" s="12">
        <f t="shared" si="13"/>
        <v>0</v>
      </c>
      <c r="AD89" s="12">
        <f t="shared" si="13"/>
        <v>0</v>
      </c>
      <c r="AE89" s="12">
        <f t="shared" si="13"/>
        <v>0</v>
      </c>
      <c r="AF89" s="12">
        <f t="shared" si="13"/>
        <v>0</v>
      </c>
      <c r="AG89" s="12">
        <f t="shared" si="13"/>
        <v>0</v>
      </c>
      <c r="AH89" s="12">
        <f t="shared" si="13"/>
        <v>0</v>
      </c>
      <c r="AI89" s="13">
        <f t="shared" si="13"/>
        <v>0</v>
      </c>
      <c r="AJ89" s="4"/>
      <c r="AK89" s="5"/>
      <c r="AL89" s="99"/>
    </row>
    <row r="90" spans="1:38" ht="36" customHeight="1" thickBot="1" x14ac:dyDescent="0.3">
      <c r="A90" s="122"/>
      <c r="B90" s="123"/>
      <c r="C90" s="131" t="s">
        <v>24</v>
      </c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3"/>
      <c r="AJ90" s="4"/>
      <c r="AK90" s="5"/>
      <c r="AL90" s="99"/>
    </row>
    <row r="91" spans="1:38" ht="18.95" customHeight="1" thickBot="1" x14ac:dyDescent="0.3">
      <c r="A91" s="122"/>
      <c r="B91" s="123"/>
      <c r="C91" s="61">
        <f>C89+1</f>
        <v>67</v>
      </c>
      <c r="D91" s="53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5"/>
      <c r="AJ91" s="4"/>
      <c r="AK91" s="5"/>
      <c r="AL91" s="99"/>
    </row>
    <row r="92" spans="1:38" ht="18.95" customHeight="1" thickBot="1" x14ac:dyDescent="0.3">
      <c r="A92" s="122"/>
      <c r="B92" s="123"/>
      <c r="C92" s="61">
        <f t="shared" si="10"/>
        <v>68</v>
      </c>
      <c r="D92" s="53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5"/>
      <c r="AJ92" s="4"/>
      <c r="AK92" s="5"/>
      <c r="AL92" s="99"/>
    </row>
    <row r="93" spans="1:38" ht="18.95" customHeight="1" thickBot="1" x14ac:dyDescent="0.3">
      <c r="A93" s="122"/>
      <c r="B93" s="123"/>
      <c r="C93" s="11">
        <f t="shared" si="10"/>
        <v>69</v>
      </c>
      <c r="D93" s="62">
        <f>D42</f>
        <v>0</v>
      </c>
      <c r="E93" s="63">
        <f t="shared" ref="E93:AI93" si="14">E42</f>
        <v>0</v>
      </c>
      <c r="F93" s="63">
        <f t="shared" si="14"/>
        <v>0</v>
      </c>
      <c r="G93" s="63">
        <f t="shared" si="14"/>
        <v>0</v>
      </c>
      <c r="H93" s="63">
        <f t="shared" si="14"/>
        <v>0</v>
      </c>
      <c r="I93" s="63">
        <f t="shared" si="14"/>
        <v>0</v>
      </c>
      <c r="J93" s="63">
        <f t="shared" si="14"/>
        <v>0</v>
      </c>
      <c r="K93" s="63">
        <f t="shared" si="14"/>
        <v>0</v>
      </c>
      <c r="L93" s="63">
        <f t="shared" si="14"/>
        <v>0</v>
      </c>
      <c r="M93" s="63">
        <f t="shared" si="14"/>
        <v>0</v>
      </c>
      <c r="N93" s="63">
        <f t="shared" si="14"/>
        <v>0</v>
      </c>
      <c r="O93" s="63">
        <f t="shared" si="14"/>
        <v>0</v>
      </c>
      <c r="P93" s="63">
        <f t="shared" si="14"/>
        <v>0</v>
      </c>
      <c r="Q93" s="63">
        <f t="shared" si="14"/>
        <v>0</v>
      </c>
      <c r="R93" s="63">
        <f t="shared" si="14"/>
        <v>0</v>
      </c>
      <c r="S93" s="63">
        <f t="shared" si="14"/>
        <v>0</v>
      </c>
      <c r="T93" s="63">
        <f t="shared" si="14"/>
        <v>0</v>
      </c>
      <c r="U93" s="63">
        <f t="shared" si="14"/>
        <v>0</v>
      </c>
      <c r="V93" s="63">
        <f t="shared" si="14"/>
        <v>0</v>
      </c>
      <c r="W93" s="63">
        <f t="shared" si="14"/>
        <v>0</v>
      </c>
      <c r="X93" s="63">
        <f t="shared" si="14"/>
        <v>0</v>
      </c>
      <c r="Y93" s="63">
        <f t="shared" si="14"/>
        <v>0</v>
      </c>
      <c r="Z93" s="63">
        <f t="shared" si="14"/>
        <v>0</v>
      </c>
      <c r="AA93" s="63">
        <f t="shared" si="14"/>
        <v>0</v>
      </c>
      <c r="AB93" s="63">
        <f t="shared" si="14"/>
        <v>0</v>
      </c>
      <c r="AC93" s="63">
        <f t="shared" si="14"/>
        <v>0</v>
      </c>
      <c r="AD93" s="63">
        <f t="shared" si="14"/>
        <v>0</v>
      </c>
      <c r="AE93" s="63">
        <f t="shared" si="14"/>
        <v>0</v>
      </c>
      <c r="AF93" s="63">
        <f t="shared" si="14"/>
        <v>0</v>
      </c>
      <c r="AG93" s="63">
        <f t="shared" si="14"/>
        <v>0</v>
      </c>
      <c r="AH93" s="63">
        <f t="shared" si="14"/>
        <v>0</v>
      </c>
      <c r="AI93" s="64">
        <f t="shared" si="14"/>
        <v>0</v>
      </c>
      <c r="AJ93" s="4"/>
      <c r="AK93" s="5"/>
      <c r="AL93" s="99"/>
    </row>
    <row r="94" spans="1:38" ht="18.95" customHeight="1" thickBot="1" x14ac:dyDescent="0.3">
      <c r="A94" s="122"/>
      <c r="B94" s="123"/>
      <c r="C94" s="61">
        <f t="shared" si="10"/>
        <v>70</v>
      </c>
      <c r="D94" s="53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5"/>
      <c r="AJ94" s="4"/>
      <c r="AK94" s="5"/>
      <c r="AL94" s="99"/>
    </row>
    <row r="95" spans="1:38" ht="18.95" customHeight="1" thickBot="1" x14ac:dyDescent="0.3">
      <c r="A95" s="122"/>
      <c r="B95" s="123"/>
      <c r="C95" s="61">
        <f t="shared" si="10"/>
        <v>71</v>
      </c>
      <c r="D95" s="53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5"/>
      <c r="AJ95" s="4"/>
      <c r="AK95" s="5"/>
      <c r="AL95" s="99"/>
    </row>
    <row r="96" spans="1:38" ht="18.95" customHeight="1" thickBot="1" x14ac:dyDescent="0.3">
      <c r="A96" s="122"/>
      <c r="B96" s="123"/>
      <c r="C96" s="61">
        <f t="shared" si="10"/>
        <v>72</v>
      </c>
      <c r="D96" s="53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5"/>
      <c r="AJ96" s="4"/>
      <c r="AK96" s="5"/>
      <c r="AL96" s="99"/>
    </row>
    <row r="97" spans="1:38" ht="18.95" customHeight="1" thickBot="1" x14ac:dyDescent="0.3">
      <c r="A97" s="124"/>
      <c r="B97" s="125"/>
      <c r="C97" s="61">
        <f t="shared" si="10"/>
        <v>73</v>
      </c>
      <c r="D97" s="56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8"/>
      <c r="AJ97" s="6"/>
      <c r="AK97" s="7"/>
      <c r="AL97" s="100"/>
    </row>
    <row r="98" spans="1:38" ht="77.099999999999994" customHeight="1" thickBot="1" x14ac:dyDescent="0.3">
      <c r="A98" s="120" t="s">
        <v>3</v>
      </c>
      <c r="B98" s="121"/>
      <c r="C98" s="131" t="s">
        <v>47</v>
      </c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3"/>
      <c r="AJ98" s="2" t="e">
        <f>SUM(D99:AI110)/COUNTA(D2:AI2)/9</f>
        <v>#DIV/0!</v>
      </c>
      <c r="AK98" s="3" t="e">
        <f>AJ98*50</f>
        <v>#DIV/0!</v>
      </c>
      <c r="AL98" s="98" t="e">
        <f>IF(AK98&gt;95,"требуется пересмотр образовательных задач на предмет соответствия возможностям детей",IF(OR(AK98=75,AND(AK98&gt;75,AK98&lt;95)),"условия соответствуют образовательным задачам",IF(OR(AK98=50,AND(AK98&lt;75,AK98&gt;50)),"требуется оптимизация условий, созданных в ДОО","требуется коррекция условий, созданных в ДОО")))</f>
        <v>#DIV/0!</v>
      </c>
    </row>
    <row r="99" spans="1:38" ht="18.95" customHeight="1" thickBot="1" x14ac:dyDescent="0.3">
      <c r="A99" s="122"/>
      <c r="B99" s="123"/>
      <c r="C99" s="61">
        <f>C97+1</f>
        <v>74</v>
      </c>
      <c r="D99" s="53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5"/>
      <c r="AJ99" s="4"/>
      <c r="AK99" s="5"/>
      <c r="AL99" s="99"/>
    </row>
    <row r="100" spans="1:38" ht="18.95" customHeight="1" thickBot="1" x14ac:dyDescent="0.3">
      <c r="A100" s="122"/>
      <c r="B100" s="123"/>
      <c r="C100" s="45">
        <f t="shared" si="10"/>
        <v>75</v>
      </c>
      <c r="D100" s="50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2"/>
      <c r="AJ100" s="4"/>
      <c r="AK100" s="5"/>
      <c r="AL100" s="99"/>
    </row>
    <row r="101" spans="1:38" ht="18.95" customHeight="1" thickBot="1" x14ac:dyDescent="0.3">
      <c r="A101" s="122"/>
      <c r="B101" s="123"/>
      <c r="C101" s="45">
        <f t="shared" si="10"/>
        <v>76</v>
      </c>
      <c r="D101" s="50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2"/>
      <c r="AJ101" s="4"/>
      <c r="AK101" s="5"/>
      <c r="AL101" s="99"/>
    </row>
    <row r="102" spans="1:38" ht="18.95" customHeight="1" thickBot="1" x14ac:dyDescent="0.3">
      <c r="A102" s="122"/>
      <c r="B102" s="123"/>
      <c r="C102" s="45">
        <f t="shared" si="10"/>
        <v>77</v>
      </c>
      <c r="D102" s="50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2"/>
      <c r="AJ102" s="4"/>
      <c r="AK102" s="5"/>
      <c r="AL102" s="99"/>
    </row>
    <row r="103" spans="1:38" ht="21" customHeight="1" thickBot="1" x14ac:dyDescent="0.3">
      <c r="A103" s="122"/>
      <c r="B103" s="123"/>
      <c r="C103" s="131" t="s">
        <v>25</v>
      </c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  <c r="AI103" s="133"/>
      <c r="AJ103" s="4"/>
      <c r="AK103" s="5"/>
      <c r="AL103" s="99"/>
    </row>
    <row r="104" spans="1:38" ht="18.95" customHeight="1" thickBot="1" x14ac:dyDescent="0.3">
      <c r="A104" s="122"/>
      <c r="B104" s="123"/>
      <c r="C104" s="61">
        <f>C102+1</f>
        <v>78</v>
      </c>
      <c r="D104" s="53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5"/>
      <c r="AJ104" s="4"/>
      <c r="AK104" s="5"/>
      <c r="AL104" s="99"/>
    </row>
    <row r="105" spans="1:38" ht="18.95" customHeight="1" thickBot="1" x14ac:dyDescent="0.3">
      <c r="A105" s="122"/>
      <c r="B105" s="123"/>
      <c r="C105" s="126" t="s">
        <v>26</v>
      </c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8"/>
      <c r="AJ105" s="4"/>
      <c r="AK105" s="5"/>
      <c r="AL105" s="99"/>
    </row>
    <row r="106" spans="1:38" ht="18.95" customHeight="1" thickBot="1" x14ac:dyDescent="0.3">
      <c r="A106" s="122"/>
      <c r="B106" s="123"/>
      <c r="C106" s="11">
        <f>C104+1</f>
        <v>79</v>
      </c>
      <c r="D106" s="62">
        <f>D16</f>
        <v>0</v>
      </c>
      <c r="E106" s="63">
        <f t="shared" ref="E106:AI106" si="15">E16</f>
        <v>0</v>
      </c>
      <c r="F106" s="63">
        <f t="shared" si="15"/>
        <v>0</v>
      </c>
      <c r="G106" s="63">
        <f t="shared" si="15"/>
        <v>0</v>
      </c>
      <c r="H106" s="63">
        <f t="shared" si="15"/>
        <v>0</v>
      </c>
      <c r="I106" s="63">
        <f t="shared" si="15"/>
        <v>0</v>
      </c>
      <c r="J106" s="63">
        <f t="shared" si="15"/>
        <v>0</v>
      </c>
      <c r="K106" s="63">
        <f t="shared" si="15"/>
        <v>0</v>
      </c>
      <c r="L106" s="63">
        <f t="shared" si="15"/>
        <v>0</v>
      </c>
      <c r="M106" s="63">
        <f t="shared" si="15"/>
        <v>0</v>
      </c>
      <c r="N106" s="63">
        <f t="shared" si="15"/>
        <v>0</v>
      </c>
      <c r="O106" s="63">
        <f t="shared" si="15"/>
        <v>0</v>
      </c>
      <c r="P106" s="63">
        <f t="shared" si="15"/>
        <v>0</v>
      </c>
      <c r="Q106" s="63">
        <f t="shared" si="15"/>
        <v>0</v>
      </c>
      <c r="R106" s="63">
        <f t="shared" si="15"/>
        <v>0</v>
      </c>
      <c r="S106" s="63">
        <f t="shared" si="15"/>
        <v>0</v>
      </c>
      <c r="T106" s="63">
        <f t="shared" si="15"/>
        <v>0</v>
      </c>
      <c r="U106" s="63">
        <f t="shared" si="15"/>
        <v>0</v>
      </c>
      <c r="V106" s="63">
        <f t="shared" si="15"/>
        <v>0</v>
      </c>
      <c r="W106" s="63">
        <f t="shared" si="15"/>
        <v>0</v>
      </c>
      <c r="X106" s="63">
        <f t="shared" si="15"/>
        <v>0</v>
      </c>
      <c r="Y106" s="63">
        <f t="shared" si="15"/>
        <v>0</v>
      </c>
      <c r="Z106" s="63">
        <f t="shared" si="15"/>
        <v>0</v>
      </c>
      <c r="AA106" s="63">
        <f t="shared" si="15"/>
        <v>0</v>
      </c>
      <c r="AB106" s="63">
        <f t="shared" si="15"/>
        <v>0</v>
      </c>
      <c r="AC106" s="63">
        <f t="shared" si="15"/>
        <v>0</v>
      </c>
      <c r="AD106" s="63">
        <f t="shared" si="15"/>
        <v>0</v>
      </c>
      <c r="AE106" s="63">
        <f t="shared" si="15"/>
        <v>0</v>
      </c>
      <c r="AF106" s="63">
        <f t="shared" si="15"/>
        <v>0</v>
      </c>
      <c r="AG106" s="63">
        <f t="shared" si="15"/>
        <v>0</v>
      </c>
      <c r="AH106" s="63">
        <f t="shared" si="15"/>
        <v>0</v>
      </c>
      <c r="AI106" s="64">
        <f t="shared" si="15"/>
        <v>0</v>
      </c>
      <c r="AJ106" s="4"/>
      <c r="AK106" s="5"/>
      <c r="AL106" s="99"/>
    </row>
    <row r="107" spans="1:38" ht="18.95" customHeight="1" thickBot="1" x14ac:dyDescent="0.3">
      <c r="A107" s="122"/>
      <c r="B107" s="123"/>
      <c r="C107" s="45">
        <f t="shared" si="10"/>
        <v>80</v>
      </c>
      <c r="D107" s="50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2"/>
      <c r="AJ107" s="4"/>
      <c r="AK107" s="5"/>
      <c r="AL107" s="99"/>
    </row>
    <row r="108" spans="1:38" ht="38.1" customHeight="1" thickBot="1" x14ac:dyDescent="0.3">
      <c r="A108" s="122"/>
      <c r="B108" s="123"/>
      <c r="C108" s="126" t="s">
        <v>32</v>
      </c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8"/>
      <c r="AJ108" s="4"/>
      <c r="AK108" s="5"/>
      <c r="AL108" s="99"/>
    </row>
    <row r="109" spans="1:38" ht="18.95" customHeight="1" thickBot="1" x14ac:dyDescent="0.3">
      <c r="A109" s="122"/>
      <c r="B109" s="123"/>
      <c r="C109" s="11">
        <f>C107+1</f>
        <v>81</v>
      </c>
      <c r="D109" s="62">
        <f>D24</f>
        <v>0</v>
      </c>
      <c r="E109" s="63">
        <f t="shared" ref="E109:AI109" si="16">E24</f>
        <v>0</v>
      </c>
      <c r="F109" s="63">
        <f t="shared" si="16"/>
        <v>0</v>
      </c>
      <c r="G109" s="63">
        <f t="shared" si="16"/>
        <v>0</v>
      </c>
      <c r="H109" s="63">
        <f t="shared" si="16"/>
        <v>0</v>
      </c>
      <c r="I109" s="63">
        <f t="shared" si="16"/>
        <v>0</v>
      </c>
      <c r="J109" s="63">
        <f t="shared" si="16"/>
        <v>0</v>
      </c>
      <c r="K109" s="63">
        <f t="shared" si="16"/>
        <v>0</v>
      </c>
      <c r="L109" s="63">
        <f t="shared" si="16"/>
        <v>0</v>
      </c>
      <c r="M109" s="63">
        <f t="shared" si="16"/>
        <v>0</v>
      </c>
      <c r="N109" s="63">
        <f t="shared" si="16"/>
        <v>0</v>
      </c>
      <c r="O109" s="63">
        <f t="shared" si="16"/>
        <v>0</v>
      </c>
      <c r="P109" s="63">
        <f t="shared" si="16"/>
        <v>0</v>
      </c>
      <c r="Q109" s="63">
        <f t="shared" si="16"/>
        <v>0</v>
      </c>
      <c r="R109" s="63">
        <f t="shared" si="16"/>
        <v>0</v>
      </c>
      <c r="S109" s="63">
        <f t="shared" si="16"/>
        <v>0</v>
      </c>
      <c r="T109" s="63">
        <f t="shared" si="16"/>
        <v>0</v>
      </c>
      <c r="U109" s="63">
        <f t="shared" si="16"/>
        <v>0</v>
      </c>
      <c r="V109" s="63">
        <f t="shared" si="16"/>
        <v>0</v>
      </c>
      <c r="W109" s="63">
        <f t="shared" si="16"/>
        <v>0</v>
      </c>
      <c r="X109" s="63">
        <f t="shared" si="16"/>
        <v>0</v>
      </c>
      <c r="Y109" s="63">
        <f t="shared" si="16"/>
        <v>0</v>
      </c>
      <c r="Z109" s="63">
        <f t="shared" si="16"/>
        <v>0</v>
      </c>
      <c r="AA109" s="63">
        <f t="shared" si="16"/>
        <v>0</v>
      </c>
      <c r="AB109" s="63">
        <f t="shared" si="16"/>
        <v>0</v>
      </c>
      <c r="AC109" s="63">
        <f t="shared" si="16"/>
        <v>0</v>
      </c>
      <c r="AD109" s="63">
        <f t="shared" si="16"/>
        <v>0</v>
      </c>
      <c r="AE109" s="63">
        <f t="shared" si="16"/>
        <v>0</v>
      </c>
      <c r="AF109" s="63">
        <f t="shared" si="16"/>
        <v>0</v>
      </c>
      <c r="AG109" s="63">
        <f t="shared" si="16"/>
        <v>0</v>
      </c>
      <c r="AH109" s="63">
        <f t="shared" si="16"/>
        <v>0</v>
      </c>
      <c r="AI109" s="64">
        <f t="shared" si="16"/>
        <v>0</v>
      </c>
      <c r="AJ109" s="4"/>
      <c r="AK109" s="5"/>
      <c r="AL109" s="99"/>
    </row>
    <row r="110" spans="1:38" ht="18.95" customHeight="1" thickBot="1" x14ac:dyDescent="0.3">
      <c r="A110" s="124"/>
      <c r="B110" s="125"/>
      <c r="C110" s="78">
        <f t="shared" si="10"/>
        <v>82</v>
      </c>
      <c r="D110" s="20">
        <f>D27</f>
        <v>0</v>
      </c>
      <c r="E110" s="21">
        <f t="shared" ref="E110:AI110" si="17">E27</f>
        <v>0</v>
      </c>
      <c r="F110" s="21">
        <f t="shared" si="17"/>
        <v>0</v>
      </c>
      <c r="G110" s="21">
        <f t="shared" si="17"/>
        <v>0</v>
      </c>
      <c r="H110" s="21">
        <f t="shared" si="17"/>
        <v>0</v>
      </c>
      <c r="I110" s="21">
        <f t="shared" si="17"/>
        <v>0</v>
      </c>
      <c r="J110" s="21">
        <f t="shared" si="17"/>
        <v>0</v>
      </c>
      <c r="K110" s="21">
        <f t="shared" si="17"/>
        <v>0</v>
      </c>
      <c r="L110" s="21">
        <f t="shared" si="17"/>
        <v>0</v>
      </c>
      <c r="M110" s="21">
        <f t="shared" si="17"/>
        <v>0</v>
      </c>
      <c r="N110" s="21">
        <f t="shared" si="17"/>
        <v>0</v>
      </c>
      <c r="O110" s="21">
        <f t="shared" si="17"/>
        <v>0</v>
      </c>
      <c r="P110" s="21">
        <f t="shared" si="17"/>
        <v>0</v>
      </c>
      <c r="Q110" s="21">
        <f t="shared" si="17"/>
        <v>0</v>
      </c>
      <c r="R110" s="21">
        <f t="shared" si="17"/>
        <v>0</v>
      </c>
      <c r="S110" s="21">
        <f t="shared" si="17"/>
        <v>0</v>
      </c>
      <c r="T110" s="21">
        <f t="shared" si="17"/>
        <v>0</v>
      </c>
      <c r="U110" s="21">
        <f t="shared" si="17"/>
        <v>0</v>
      </c>
      <c r="V110" s="21">
        <f t="shared" si="17"/>
        <v>0</v>
      </c>
      <c r="W110" s="21">
        <f t="shared" si="17"/>
        <v>0</v>
      </c>
      <c r="X110" s="21">
        <f t="shared" si="17"/>
        <v>0</v>
      </c>
      <c r="Y110" s="21">
        <f t="shared" si="17"/>
        <v>0</v>
      </c>
      <c r="Z110" s="21">
        <f t="shared" si="17"/>
        <v>0</v>
      </c>
      <c r="AA110" s="21">
        <f t="shared" si="17"/>
        <v>0</v>
      </c>
      <c r="AB110" s="21">
        <f t="shared" si="17"/>
        <v>0</v>
      </c>
      <c r="AC110" s="21">
        <f t="shared" si="17"/>
        <v>0</v>
      </c>
      <c r="AD110" s="21">
        <f t="shared" si="17"/>
        <v>0</v>
      </c>
      <c r="AE110" s="21">
        <f t="shared" si="17"/>
        <v>0</v>
      </c>
      <c r="AF110" s="21">
        <f t="shared" si="17"/>
        <v>0</v>
      </c>
      <c r="AG110" s="21">
        <f t="shared" si="17"/>
        <v>0</v>
      </c>
      <c r="AH110" s="21">
        <f t="shared" si="17"/>
        <v>0</v>
      </c>
      <c r="AI110" s="22">
        <f t="shared" si="17"/>
        <v>0</v>
      </c>
      <c r="AJ110" s="6"/>
      <c r="AK110" s="7"/>
      <c r="AL110" s="100"/>
    </row>
    <row r="111" spans="1:38" s="23" customFormat="1" ht="60.95" customHeight="1" thickBot="1" x14ac:dyDescent="0.3">
      <c r="A111" s="112" t="s">
        <v>40</v>
      </c>
      <c r="B111" s="113"/>
      <c r="C111" s="114"/>
      <c r="D111" s="1">
        <f>(SUM(D5:D34)+SUM(D36)+SUM(D38:D42)+SUM(D45:D46)+SUM(D48:D64)+SUM(D74:D76)+SUM(D67)+SUM(D70:D71)+SUM(D78:D79)+SUM(D82)+SUM(D84:D86)+SUM(D91:D92)+SUM(D94:D104)+SUM(D107))/66*50</f>
        <v>0</v>
      </c>
      <c r="E111" s="1">
        <f t="shared" ref="E111:AI111" si="18">(SUM(E5:E34)+SUM(E36)+SUM(E38:E42)+SUM(E45:E46)+SUM(E48:E64)+SUM(E74:E76)+SUM(E67)+SUM(E70:E71)+SUM(E78:E79)+SUM(E82)+SUM(E84:E86)+SUM(E91:E92)+SUM(E94:E104)+SUM(E107))/66*50</f>
        <v>0</v>
      </c>
      <c r="F111" s="1">
        <f t="shared" si="18"/>
        <v>0</v>
      </c>
      <c r="G111" s="1">
        <f t="shared" si="18"/>
        <v>0</v>
      </c>
      <c r="H111" s="1">
        <f t="shared" si="18"/>
        <v>0</v>
      </c>
      <c r="I111" s="1">
        <f t="shared" si="18"/>
        <v>0</v>
      </c>
      <c r="J111" s="1">
        <f t="shared" si="18"/>
        <v>0</v>
      </c>
      <c r="K111" s="1">
        <f t="shared" si="18"/>
        <v>0</v>
      </c>
      <c r="L111" s="1">
        <f t="shared" si="18"/>
        <v>0</v>
      </c>
      <c r="M111" s="1">
        <f t="shared" si="18"/>
        <v>0</v>
      </c>
      <c r="N111" s="1">
        <f t="shared" si="18"/>
        <v>0</v>
      </c>
      <c r="O111" s="1">
        <f t="shared" si="18"/>
        <v>0</v>
      </c>
      <c r="P111" s="1">
        <f t="shared" si="18"/>
        <v>0</v>
      </c>
      <c r="Q111" s="1">
        <f t="shared" si="18"/>
        <v>0</v>
      </c>
      <c r="R111" s="1">
        <f t="shared" si="18"/>
        <v>0</v>
      </c>
      <c r="S111" s="1">
        <f t="shared" si="18"/>
        <v>0</v>
      </c>
      <c r="T111" s="1">
        <f t="shared" si="18"/>
        <v>0</v>
      </c>
      <c r="U111" s="1">
        <f t="shared" si="18"/>
        <v>0</v>
      </c>
      <c r="V111" s="1">
        <f t="shared" si="18"/>
        <v>0</v>
      </c>
      <c r="W111" s="1">
        <f t="shared" si="18"/>
        <v>0</v>
      </c>
      <c r="X111" s="1">
        <f t="shared" si="18"/>
        <v>0</v>
      </c>
      <c r="Y111" s="1">
        <f t="shared" si="18"/>
        <v>0</v>
      </c>
      <c r="Z111" s="1">
        <f t="shared" si="18"/>
        <v>0</v>
      </c>
      <c r="AA111" s="1">
        <f t="shared" si="18"/>
        <v>0</v>
      </c>
      <c r="AB111" s="1">
        <f t="shared" si="18"/>
        <v>0</v>
      </c>
      <c r="AC111" s="1">
        <f t="shared" si="18"/>
        <v>0</v>
      </c>
      <c r="AD111" s="1">
        <f t="shared" si="18"/>
        <v>0</v>
      </c>
      <c r="AE111" s="1">
        <f t="shared" si="18"/>
        <v>0</v>
      </c>
      <c r="AF111" s="1">
        <f t="shared" si="18"/>
        <v>0</v>
      </c>
      <c r="AG111" s="1">
        <f t="shared" si="18"/>
        <v>0</v>
      </c>
      <c r="AH111" s="1">
        <f t="shared" si="18"/>
        <v>0</v>
      </c>
      <c r="AI111" s="1">
        <f t="shared" si="18"/>
        <v>0</v>
      </c>
      <c r="AJ111" s="24" t="e">
        <f>SUM(D4:AI110)/COUNTA(D2:AI2)/82</f>
        <v>#DIV/0!</v>
      </c>
      <c r="AK111" s="3" t="e">
        <f>AJ111*50</f>
        <v>#DIV/0!</v>
      </c>
      <c r="AL111" s="115" t="e">
        <f>IF(AK111&gt;95,"требуется пересмотр образовательных задач на предмет соответствия возможностям детей",IF(OR(AK111=75,AND(AK111&gt;75,AK111&lt;95)),"условия соответствуют образовательным задачам",IF(OR(AK111=50,AND(AK111&lt;75,AK111&gt;50)),"требуется оптимизация условий, созданных в ДОО","требуется коррекция условий, созданных в ДОО")))</f>
        <v>#DIV/0!</v>
      </c>
    </row>
    <row r="112" spans="1:38" s="23" customFormat="1" ht="258" customHeight="1" thickBot="1" x14ac:dyDescent="0.3">
      <c r="A112" s="117" t="s">
        <v>37</v>
      </c>
      <c r="B112" s="118"/>
      <c r="C112" s="119"/>
      <c r="D112" s="85">
        <f>IF(COUNTA(D2)=0,0,IF(OR(D111=95,D111&gt;95),"высокий темп развития",IF(OR(D111=75,AND(D111&gt;75,D111&lt;95)),"успешное развитие",IF(OR(D111=50,AND(D111&lt;75,D111&gt;50)),"норма развития",IF(OR(D111=30,AND(D111&lt;59,D111&gt;30)),"разраб.инд.образ.маршрута и/или психол.диагн.","рекомендуется комплексное психол.обследование")))))</f>
        <v>0</v>
      </c>
      <c r="E112" s="85">
        <f>IF(COUNTA(E2)=0,0,IF(OR(E111=95,E111&gt;95),"высокий темп развития",IF(OR(E111=75,AND(E111&gt;75,E111&lt;95)),"успешное развитие",IF(OR(E111=50,AND(E111&lt;75,E111&gt;50)),"норма развития",IF(OR(E111=30,AND(E111&lt;59,E111&gt;30)),"разраб.инд.образ.маршрута и/или психол.диагн.","рекомендуется комплексное психол.обследование")))))</f>
        <v>0</v>
      </c>
      <c r="F112" s="85">
        <f t="shared" ref="F112:AJ112" si="19">IF(COUNTA(F2)=0,0,IF(OR(F111=95,F111&gt;95),"высокий темп развития",IF(OR(F111=75,AND(F111&gt;75,F111&lt;95)),"успешное развитие",IF(OR(F111=50,AND(F111&lt;75,F111&gt;50)),"норма развития",IF(OR(F111=30,AND(F111&lt;59,F111&gt;30)),"разраб.инд.образ.маршрута и/или психол.диагн.","рекомендуется комплексное психол.обследование")))))</f>
        <v>0</v>
      </c>
      <c r="G112" s="85">
        <f t="shared" si="19"/>
        <v>0</v>
      </c>
      <c r="H112" s="85">
        <f t="shared" si="19"/>
        <v>0</v>
      </c>
      <c r="I112" s="85">
        <f t="shared" si="19"/>
        <v>0</v>
      </c>
      <c r="J112" s="85">
        <f t="shared" si="19"/>
        <v>0</v>
      </c>
      <c r="K112" s="85">
        <f t="shared" si="19"/>
        <v>0</v>
      </c>
      <c r="L112" s="85">
        <f t="shared" si="19"/>
        <v>0</v>
      </c>
      <c r="M112" s="85">
        <f t="shared" si="19"/>
        <v>0</v>
      </c>
      <c r="N112" s="85">
        <f t="shared" si="19"/>
        <v>0</v>
      </c>
      <c r="O112" s="85">
        <f t="shared" si="19"/>
        <v>0</v>
      </c>
      <c r="P112" s="85">
        <f t="shared" si="19"/>
        <v>0</v>
      </c>
      <c r="Q112" s="85">
        <f t="shared" si="19"/>
        <v>0</v>
      </c>
      <c r="R112" s="85">
        <f t="shared" si="19"/>
        <v>0</v>
      </c>
      <c r="S112" s="85">
        <f t="shared" si="19"/>
        <v>0</v>
      </c>
      <c r="T112" s="85">
        <f t="shared" si="19"/>
        <v>0</v>
      </c>
      <c r="U112" s="85">
        <f t="shared" si="19"/>
        <v>0</v>
      </c>
      <c r="V112" s="85">
        <f t="shared" si="19"/>
        <v>0</v>
      </c>
      <c r="W112" s="85">
        <f t="shared" si="19"/>
        <v>0</v>
      </c>
      <c r="X112" s="85">
        <f t="shared" si="19"/>
        <v>0</v>
      </c>
      <c r="Y112" s="85">
        <f t="shared" si="19"/>
        <v>0</v>
      </c>
      <c r="Z112" s="85">
        <f t="shared" si="19"/>
        <v>0</v>
      </c>
      <c r="AA112" s="85">
        <f t="shared" si="19"/>
        <v>0</v>
      </c>
      <c r="AB112" s="85">
        <f t="shared" si="19"/>
        <v>0</v>
      </c>
      <c r="AC112" s="85">
        <f t="shared" si="19"/>
        <v>0</v>
      </c>
      <c r="AD112" s="85">
        <f t="shared" si="19"/>
        <v>0</v>
      </c>
      <c r="AE112" s="85">
        <f t="shared" si="19"/>
        <v>0</v>
      </c>
      <c r="AF112" s="85">
        <f t="shared" si="19"/>
        <v>0</v>
      </c>
      <c r="AG112" s="85">
        <f t="shared" si="19"/>
        <v>0</v>
      </c>
      <c r="AH112" s="85">
        <f t="shared" si="19"/>
        <v>0</v>
      </c>
      <c r="AI112" s="85">
        <f t="shared" si="19"/>
        <v>0</v>
      </c>
      <c r="AJ112" s="85" t="e">
        <f t="shared" si="19"/>
        <v>#DIV/0!</v>
      </c>
      <c r="AK112" s="46"/>
      <c r="AL112" s="116"/>
    </row>
  </sheetData>
  <sheetProtection password="CA9C" sheet="1" objects="1" scenarios="1" formatCells="0"/>
  <mergeCells count="47">
    <mergeCell ref="A1:AL1"/>
    <mergeCell ref="A2:C3"/>
    <mergeCell ref="AL2:AL3"/>
    <mergeCell ref="C4:AI4"/>
    <mergeCell ref="C9:AI9"/>
    <mergeCell ref="AL4:AL22"/>
    <mergeCell ref="C75:AI75"/>
    <mergeCell ref="C23:AI23"/>
    <mergeCell ref="A4:B22"/>
    <mergeCell ref="A23:B29"/>
    <mergeCell ref="A30:B43"/>
    <mergeCell ref="A44:B62"/>
    <mergeCell ref="A63:B64"/>
    <mergeCell ref="C15:AI15"/>
    <mergeCell ref="C12:AI12"/>
    <mergeCell ref="C65:AI65"/>
    <mergeCell ref="C87:AI87"/>
    <mergeCell ref="C90:AI90"/>
    <mergeCell ref="A98:B110"/>
    <mergeCell ref="AL23:AL29"/>
    <mergeCell ref="C44:AI44"/>
    <mergeCell ref="C50:AI50"/>
    <mergeCell ref="C63:AI63"/>
    <mergeCell ref="C26:AI26"/>
    <mergeCell ref="C30:AI30"/>
    <mergeCell ref="C33:AI33"/>
    <mergeCell ref="C40:AI40"/>
    <mergeCell ref="AL30:AL43"/>
    <mergeCell ref="AL44:AL62"/>
    <mergeCell ref="AL63:AL64"/>
    <mergeCell ref="C73:AI73"/>
    <mergeCell ref="AL111:AL112"/>
    <mergeCell ref="AL80:AL97"/>
    <mergeCell ref="C78:AI78"/>
    <mergeCell ref="AL65:AL79"/>
    <mergeCell ref="C69:AI69"/>
    <mergeCell ref="C98:AI98"/>
    <mergeCell ref="A112:C112"/>
    <mergeCell ref="C108:AI108"/>
    <mergeCell ref="A111:C111"/>
    <mergeCell ref="C85:AI85"/>
    <mergeCell ref="A80:B97"/>
    <mergeCell ref="C80:AI80"/>
    <mergeCell ref="AL98:AL110"/>
    <mergeCell ref="C103:AI103"/>
    <mergeCell ref="C105:AI105"/>
    <mergeCell ref="A65:B79"/>
  </mergeCells>
  <phoneticPr fontId="6" type="noConversion"/>
  <pageMargins left="0.39370078740157483" right="0.39370078740157483" top="0.39370078740157483" bottom="0.39370078740157483" header="0.31496062992125984" footer="0.31496062992125984"/>
  <pageSetup paperSize="9" orientation="landscape" r:id="rId1"/>
  <rowBreaks count="1" manualBreakCount="1">
    <brk id="11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6"/>
  <sheetViews>
    <sheetView workbookViewId="0">
      <selection activeCell="C12" sqref="C12:AI12"/>
    </sheetView>
  </sheetViews>
  <sheetFormatPr defaultRowHeight="15" x14ac:dyDescent="0.25"/>
  <cols>
    <col min="1" max="1" width="6.42578125" style="25" customWidth="1"/>
    <col min="2" max="2" width="4.28515625" style="25" customWidth="1"/>
    <col min="3" max="3" width="3.28515625" style="27" customWidth="1"/>
    <col min="4" max="35" width="3" style="27" customWidth="1"/>
    <col min="36" max="36" width="5" style="10" customWidth="1"/>
    <col min="37" max="37" width="6.7109375" style="10" customWidth="1"/>
    <col min="38" max="38" width="11" style="27" customWidth="1"/>
    <col min="39" max="16384" width="9.140625" style="8"/>
  </cols>
  <sheetData>
    <row r="1" spans="1:38" ht="18.75" thickBot="1" x14ac:dyDescent="0.3">
      <c r="A1" s="101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</row>
    <row r="2" spans="1:38" ht="127.5" customHeight="1" thickBot="1" x14ac:dyDescent="0.3">
      <c r="A2" s="102" t="s">
        <v>41</v>
      </c>
      <c r="B2" s="103"/>
      <c r="C2" s="104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41" t="s">
        <v>34</v>
      </c>
      <c r="AK2" s="42" t="s">
        <v>35</v>
      </c>
      <c r="AL2" s="110" t="s">
        <v>1</v>
      </c>
    </row>
    <row r="3" spans="1:38" s="10" customFormat="1" ht="15" customHeight="1" thickBot="1" x14ac:dyDescent="0.3">
      <c r="A3" s="105"/>
      <c r="B3" s="106"/>
      <c r="C3" s="107"/>
      <c r="D3" s="61">
        <v>1</v>
      </c>
      <c r="E3" s="61">
        <v>2</v>
      </c>
      <c r="F3" s="61">
        <v>3</v>
      </c>
      <c r="G3" s="61">
        <v>4</v>
      </c>
      <c r="H3" s="61">
        <v>5</v>
      </c>
      <c r="I3" s="61">
        <v>6</v>
      </c>
      <c r="J3" s="61">
        <v>7</v>
      </c>
      <c r="K3" s="61">
        <v>8</v>
      </c>
      <c r="L3" s="61">
        <v>9</v>
      </c>
      <c r="M3" s="61">
        <v>10</v>
      </c>
      <c r="N3" s="61">
        <v>11</v>
      </c>
      <c r="O3" s="61">
        <v>12</v>
      </c>
      <c r="P3" s="61">
        <v>13</v>
      </c>
      <c r="Q3" s="61">
        <v>14</v>
      </c>
      <c r="R3" s="61">
        <v>15</v>
      </c>
      <c r="S3" s="61">
        <v>16</v>
      </c>
      <c r="T3" s="61">
        <v>17</v>
      </c>
      <c r="U3" s="61">
        <v>18</v>
      </c>
      <c r="V3" s="61">
        <v>19</v>
      </c>
      <c r="W3" s="61">
        <v>20</v>
      </c>
      <c r="X3" s="61">
        <v>21</v>
      </c>
      <c r="Y3" s="61">
        <v>22</v>
      </c>
      <c r="Z3" s="61">
        <v>23</v>
      </c>
      <c r="AA3" s="61">
        <v>24</v>
      </c>
      <c r="AB3" s="61">
        <v>25</v>
      </c>
      <c r="AC3" s="61">
        <v>26</v>
      </c>
      <c r="AD3" s="61">
        <v>27</v>
      </c>
      <c r="AE3" s="61">
        <v>28</v>
      </c>
      <c r="AF3" s="61">
        <v>29</v>
      </c>
      <c r="AG3" s="61">
        <v>30</v>
      </c>
      <c r="AH3" s="61">
        <v>31</v>
      </c>
      <c r="AI3" s="61">
        <v>32</v>
      </c>
      <c r="AJ3" s="43"/>
      <c r="AK3" s="44"/>
      <c r="AL3" s="111"/>
    </row>
    <row r="4" spans="1:38" ht="38.1" customHeight="1" thickBot="1" x14ac:dyDescent="0.3">
      <c r="A4" s="86" t="s">
        <v>38</v>
      </c>
      <c r="B4" s="87"/>
      <c r="C4" s="131" t="s">
        <v>5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3"/>
      <c r="AJ4" s="2" t="e">
        <f>SUM(D4:AI32)/COUNTA(D2:AI2)/23</f>
        <v>#DIV/0!</v>
      </c>
      <c r="AK4" s="3" t="e">
        <f>AJ4*50</f>
        <v>#DIV/0!</v>
      </c>
      <c r="AL4" s="98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8.95" customHeight="1" thickBot="1" x14ac:dyDescent="0.3">
      <c r="A5" s="88"/>
      <c r="B5" s="89"/>
      <c r="C5" s="61">
        <v>1</v>
      </c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2"/>
      <c r="AJ5" s="4"/>
      <c r="AK5" s="5"/>
      <c r="AL5" s="99"/>
    </row>
    <row r="6" spans="1:38" ht="18.95" customHeight="1" thickBot="1" x14ac:dyDescent="0.3">
      <c r="A6" s="88"/>
      <c r="B6" s="89"/>
      <c r="C6" s="61">
        <f>C5+1</f>
        <v>2</v>
      </c>
      <c r="D6" s="80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2"/>
      <c r="AJ6" s="4"/>
      <c r="AK6" s="5"/>
      <c r="AL6" s="99"/>
    </row>
    <row r="7" spans="1:38" ht="18.95" customHeight="1" thickBot="1" x14ac:dyDescent="0.3">
      <c r="A7" s="88"/>
      <c r="B7" s="89"/>
      <c r="C7" s="61">
        <f>C6+1</f>
        <v>3</v>
      </c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2"/>
      <c r="AJ7" s="4"/>
      <c r="AK7" s="5"/>
      <c r="AL7" s="99"/>
    </row>
    <row r="8" spans="1:38" ht="18.95" customHeight="1" thickBot="1" x14ac:dyDescent="0.3">
      <c r="A8" s="88"/>
      <c r="B8" s="89"/>
      <c r="C8" s="61">
        <f>C7+1</f>
        <v>4</v>
      </c>
      <c r="D8" s="80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2"/>
      <c r="AJ8" s="4"/>
      <c r="AK8" s="5"/>
      <c r="AL8" s="99"/>
    </row>
    <row r="9" spans="1:38" ht="36.950000000000003" customHeight="1" thickBot="1" x14ac:dyDescent="0.3">
      <c r="A9" s="88"/>
      <c r="B9" s="89"/>
      <c r="C9" s="131" t="s">
        <v>6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4"/>
      <c r="AK9" s="5"/>
      <c r="AL9" s="99"/>
    </row>
    <row r="10" spans="1:38" ht="18.95" customHeight="1" thickBot="1" x14ac:dyDescent="0.3">
      <c r="A10" s="88"/>
      <c r="B10" s="89"/>
      <c r="C10" s="61">
        <f>C8+1</f>
        <v>5</v>
      </c>
      <c r="D10" s="80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2"/>
      <c r="AJ10" s="4"/>
      <c r="AK10" s="5"/>
      <c r="AL10" s="99"/>
    </row>
    <row r="11" spans="1:38" ht="18.95" customHeight="1" thickBot="1" x14ac:dyDescent="0.3">
      <c r="A11" s="88"/>
      <c r="B11" s="89"/>
      <c r="C11" s="61">
        <f>C10+1</f>
        <v>6</v>
      </c>
      <c r="D11" s="80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2"/>
      <c r="AJ11" s="4"/>
      <c r="AK11" s="5"/>
      <c r="AL11" s="99"/>
    </row>
    <row r="12" spans="1:38" ht="38.1" customHeight="1" thickBot="1" x14ac:dyDescent="0.3">
      <c r="A12" s="88"/>
      <c r="B12" s="89"/>
      <c r="C12" s="131" t="s">
        <v>7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3"/>
      <c r="AJ12" s="4"/>
      <c r="AK12" s="5"/>
      <c r="AL12" s="99"/>
    </row>
    <row r="13" spans="1:38" ht="18.95" customHeight="1" thickBot="1" x14ac:dyDescent="0.3">
      <c r="A13" s="88"/>
      <c r="B13" s="89"/>
      <c r="C13" s="61">
        <f>C11+1</f>
        <v>7</v>
      </c>
      <c r="D13" s="80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2"/>
      <c r="AJ13" s="4"/>
      <c r="AK13" s="5"/>
      <c r="AL13" s="99"/>
    </row>
    <row r="14" spans="1:38" ht="18.95" customHeight="1" thickBot="1" x14ac:dyDescent="0.3">
      <c r="A14" s="88"/>
      <c r="B14" s="89"/>
      <c r="C14" s="61">
        <f>C13+1</f>
        <v>8</v>
      </c>
      <c r="D14" s="80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2"/>
      <c r="AJ14" s="4"/>
      <c r="AK14" s="5"/>
      <c r="AL14" s="99"/>
    </row>
    <row r="15" spans="1:38" ht="18.95" customHeight="1" thickBot="1" x14ac:dyDescent="0.3">
      <c r="A15" s="88"/>
      <c r="B15" s="89"/>
      <c r="C15" s="61">
        <f>C14+1</f>
        <v>9</v>
      </c>
      <c r="D15" s="80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2"/>
      <c r="AJ15" s="4"/>
      <c r="AK15" s="5"/>
      <c r="AL15" s="99"/>
    </row>
    <row r="16" spans="1:38" ht="18.95" customHeight="1" thickBot="1" x14ac:dyDescent="0.3">
      <c r="A16" s="88"/>
      <c r="B16" s="89"/>
      <c r="C16" s="61">
        <f>C15+1</f>
        <v>10</v>
      </c>
      <c r="D16" s="80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2"/>
      <c r="AJ16" s="4"/>
      <c r="AK16" s="5"/>
      <c r="AL16" s="99"/>
    </row>
    <row r="17" spans="1:38" ht="18.95" customHeight="1" thickBot="1" x14ac:dyDescent="0.3">
      <c r="A17" s="88"/>
      <c r="B17" s="89"/>
      <c r="C17" s="61">
        <f>C16+1</f>
        <v>11</v>
      </c>
      <c r="D17" s="80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2"/>
      <c r="AJ17" s="4"/>
      <c r="AK17" s="5"/>
      <c r="AL17" s="99"/>
    </row>
    <row r="18" spans="1:38" ht="18.95" customHeight="1" thickBot="1" x14ac:dyDescent="0.3">
      <c r="A18" s="88" t="s">
        <v>38</v>
      </c>
      <c r="B18" s="89"/>
      <c r="C18" s="131" t="s">
        <v>8</v>
      </c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3"/>
      <c r="AJ18" s="4"/>
      <c r="AK18" s="5"/>
      <c r="AL18" s="99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19" spans="1:38" ht="18.95" customHeight="1" thickBot="1" x14ac:dyDescent="0.3">
      <c r="A19" s="88"/>
      <c r="B19" s="89"/>
      <c r="C19" s="61">
        <f>C17+1</f>
        <v>12</v>
      </c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  <c r="AJ19" s="4"/>
      <c r="AK19" s="5"/>
      <c r="AL19" s="99"/>
    </row>
    <row r="20" spans="1:38" ht="18.95" customHeight="1" thickBot="1" x14ac:dyDescent="0.3">
      <c r="A20" s="88"/>
      <c r="B20" s="89"/>
      <c r="C20" s="61">
        <f>C19+1</f>
        <v>13</v>
      </c>
      <c r="D20" s="80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2"/>
      <c r="AJ20" s="4"/>
      <c r="AK20" s="5"/>
      <c r="AL20" s="99"/>
    </row>
    <row r="21" spans="1:38" ht="18.95" customHeight="1" thickBot="1" x14ac:dyDescent="0.3">
      <c r="A21" s="88"/>
      <c r="B21" s="89"/>
      <c r="C21" s="61">
        <f t="shared" ref="C21:C67" si="0">C20+1</f>
        <v>14</v>
      </c>
      <c r="D21" s="80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2"/>
      <c r="AJ21" s="4"/>
      <c r="AK21" s="5"/>
      <c r="AL21" s="99"/>
    </row>
    <row r="22" spans="1:38" ht="18.95" customHeight="1" thickBot="1" x14ac:dyDescent="0.3">
      <c r="A22" s="88"/>
      <c r="B22" s="89"/>
      <c r="C22" s="61">
        <f t="shared" si="0"/>
        <v>15</v>
      </c>
      <c r="D22" s="80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2"/>
      <c r="AJ22" s="4"/>
      <c r="AK22" s="5"/>
      <c r="AL22" s="99"/>
    </row>
    <row r="23" spans="1:38" ht="18.95" customHeight="1" thickBot="1" x14ac:dyDescent="0.3">
      <c r="A23" s="88"/>
      <c r="B23" s="89"/>
      <c r="C23" s="61">
        <f t="shared" si="0"/>
        <v>16</v>
      </c>
      <c r="D23" s="80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2"/>
      <c r="AJ23" s="4"/>
      <c r="AK23" s="5"/>
      <c r="AL23" s="99"/>
    </row>
    <row r="24" spans="1:38" ht="18.95" customHeight="1" thickBot="1" x14ac:dyDescent="0.3">
      <c r="A24" s="88"/>
      <c r="B24" s="89"/>
      <c r="C24" s="61">
        <f t="shared" si="0"/>
        <v>17</v>
      </c>
      <c r="D24" s="80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2"/>
      <c r="AJ24" s="4"/>
      <c r="AK24" s="5"/>
      <c r="AL24" s="99"/>
    </row>
    <row r="25" spans="1:38" ht="18.95" customHeight="1" thickBot="1" x14ac:dyDescent="0.3">
      <c r="A25" s="88"/>
      <c r="B25" s="89"/>
      <c r="C25" s="61">
        <f t="shared" si="0"/>
        <v>18</v>
      </c>
      <c r="D25" s="80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2"/>
      <c r="AJ25" s="4"/>
      <c r="AK25" s="5"/>
      <c r="AL25" s="99"/>
    </row>
    <row r="26" spans="1:38" ht="18.95" customHeight="1" thickBot="1" x14ac:dyDescent="0.3">
      <c r="A26" s="88"/>
      <c r="B26" s="89"/>
      <c r="C26" s="131" t="s">
        <v>9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3"/>
      <c r="AJ26" s="4"/>
      <c r="AK26" s="5"/>
      <c r="AL26" s="99"/>
    </row>
    <row r="27" spans="1:38" ht="18.95" customHeight="1" thickBot="1" x14ac:dyDescent="0.3">
      <c r="A27" s="88"/>
      <c r="B27" s="89"/>
      <c r="C27" s="61">
        <f>C25+1</f>
        <v>19</v>
      </c>
      <c r="D27" s="50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2"/>
      <c r="AJ27" s="4"/>
      <c r="AK27" s="5"/>
      <c r="AL27" s="99"/>
    </row>
    <row r="28" spans="1:38" ht="18.95" customHeight="1" thickBot="1" x14ac:dyDescent="0.3">
      <c r="A28" s="88"/>
      <c r="B28" s="89"/>
      <c r="C28" s="61">
        <f>C27+1</f>
        <v>20</v>
      </c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2"/>
      <c r="AJ28" s="4"/>
      <c r="AK28" s="5"/>
      <c r="AL28" s="99"/>
    </row>
    <row r="29" spans="1:38" ht="18.95" customHeight="1" thickBot="1" x14ac:dyDescent="0.3">
      <c r="A29" s="88"/>
      <c r="B29" s="89"/>
      <c r="C29" s="61">
        <f t="shared" si="0"/>
        <v>21</v>
      </c>
      <c r="D29" s="50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2"/>
      <c r="AJ29" s="4"/>
      <c r="AK29" s="5"/>
      <c r="AL29" s="99"/>
    </row>
    <row r="30" spans="1:38" ht="18.95" customHeight="1" thickBot="1" x14ac:dyDescent="0.3">
      <c r="A30" s="88"/>
      <c r="B30" s="89"/>
      <c r="C30" s="131" t="s">
        <v>10</v>
      </c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3"/>
      <c r="AJ30" s="4"/>
      <c r="AK30" s="5"/>
      <c r="AL30" s="99"/>
    </row>
    <row r="31" spans="1:38" ht="18.95" customHeight="1" thickBot="1" x14ac:dyDescent="0.3">
      <c r="A31" s="88"/>
      <c r="B31" s="89"/>
      <c r="C31" s="61">
        <f>C29+1</f>
        <v>22</v>
      </c>
      <c r="D31" s="50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2"/>
      <c r="AJ31" s="4"/>
      <c r="AK31" s="5"/>
      <c r="AL31" s="99"/>
    </row>
    <row r="32" spans="1:38" ht="18.95" customHeight="1" thickBot="1" x14ac:dyDescent="0.3">
      <c r="A32" s="90"/>
      <c r="B32" s="91"/>
      <c r="C32" s="61">
        <f>C31+1</f>
        <v>23</v>
      </c>
      <c r="D32" s="5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8"/>
      <c r="AJ32" s="6"/>
      <c r="AK32" s="7"/>
      <c r="AL32" s="100"/>
    </row>
    <row r="33" spans="1:38" ht="18.95" customHeight="1" thickBot="1" x14ac:dyDescent="0.3">
      <c r="A33" s="120" t="s">
        <v>44</v>
      </c>
      <c r="B33" s="121"/>
      <c r="C33" s="131" t="s">
        <v>11</v>
      </c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3"/>
      <c r="AJ33" s="2" t="e">
        <f>SUM(D34:AI67)/COUNTA(D2:AI2)/29</f>
        <v>#DIV/0!</v>
      </c>
      <c r="AK33" s="3" t="e">
        <f>AJ33*50</f>
        <v>#DIV/0!</v>
      </c>
      <c r="AL33" s="98" t="s">
        <v>46</v>
      </c>
    </row>
    <row r="34" spans="1:38" ht="18.95" customHeight="1" thickBot="1" x14ac:dyDescent="0.3">
      <c r="A34" s="122"/>
      <c r="B34" s="123"/>
      <c r="C34" s="11">
        <f>C32+1</f>
        <v>24</v>
      </c>
      <c r="D34" s="19">
        <f>D23</f>
        <v>0</v>
      </c>
      <c r="E34" s="12">
        <f t="shared" ref="E34:AI34" si="1">E23</f>
        <v>0</v>
      </c>
      <c r="F34" s="12">
        <f t="shared" si="1"/>
        <v>0</v>
      </c>
      <c r="G34" s="12">
        <f t="shared" si="1"/>
        <v>0</v>
      </c>
      <c r="H34" s="12">
        <f t="shared" si="1"/>
        <v>0</v>
      </c>
      <c r="I34" s="12">
        <f t="shared" si="1"/>
        <v>0</v>
      </c>
      <c r="J34" s="12">
        <f t="shared" si="1"/>
        <v>0</v>
      </c>
      <c r="K34" s="12">
        <f t="shared" si="1"/>
        <v>0</v>
      </c>
      <c r="L34" s="12">
        <f t="shared" si="1"/>
        <v>0</v>
      </c>
      <c r="M34" s="12">
        <f t="shared" si="1"/>
        <v>0</v>
      </c>
      <c r="N34" s="12">
        <f t="shared" si="1"/>
        <v>0</v>
      </c>
      <c r="O34" s="12">
        <f t="shared" si="1"/>
        <v>0</v>
      </c>
      <c r="P34" s="12">
        <f t="shared" si="1"/>
        <v>0</v>
      </c>
      <c r="Q34" s="12">
        <f t="shared" si="1"/>
        <v>0</v>
      </c>
      <c r="R34" s="12">
        <f t="shared" si="1"/>
        <v>0</v>
      </c>
      <c r="S34" s="12">
        <f t="shared" si="1"/>
        <v>0</v>
      </c>
      <c r="T34" s="12">
        <f t="shared" si="1"/>
        <v>0</v>
      </c>
      <c r="U34" s="12">
        <f t="shared" si="1"/>
        <v>0</v>
      </c>
      <c r="V34" s="12">
        <f t="shared" si="1"/>
        <v>0</v>
      </c>
      <c r="W34" s="12">
        <f t="shared" si="1"/>
        <v>0</v>
      </c>
      <c r="X34" s="12">
        <f t="shared" si="1"/>
        <v>0</v>
      </c>
      <c r="Y34" s="12">
        <f t="shared" si="1"/>
        <v>0</v>
      </c>
      <c r="Z34" s="12">
        <f t="shared" si="1"/>
        <v>0</v>
      </c>
      <c r="AA34" s="12">
        <f t="shared" si="1"/>
        <v>0</v>
      </c>
      <c r="AB34" s="12">
        <f t="shared" si="1"/>
        <v>0</v>
      </c>
      <c r="AC34" s="12">
        <f t="shared" si="1"/>
        <v>0</v>
      </c>
      <c r="AD34" s="12">
        <f t="shared" si="1"/>
        <v>0</v>
      </c>
      <c r="AE34" s="12">
        <f t="shared" si="1"/>
        <v>0</v>
      </c>
      <c r="AF34" s="12">
        <f t="shared" si="1"/>
        <v>0</v>
      </c>
      <c r="AG34" s="12">
        <f t="shared" si="1"/>
        <v>0</v>
      </c>
      <c r="AH34" s="12">
        <f t="shared" si="1"/>
        <v>0</v>
      </c>
      <c r="AI34" s="13">
        <f t="shared" si="1"/>
        <v>0</v>
      </c>
      <c r="AJ34" s="4"/>
      <c r="AK34" s="5"/>
      <c r="AL34" s="99"/>
    </row>
    <row r="35" spans="1:38" ht="18.95" customHeight="1" thickBot="1" x14ac:dyDescent="0.3">
      <c r="A35" s="122"/>
      <c r="B35" s="123"/>
      <c r="C35" s="61">
        <f>C34+1</f>
        <v>25</v>
      </c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2"/>
      <c r="AJ35" s="4"/>
      <c r="AK35" s="5"/>
      <c r="AL35" s="99"/>
    </row>
    <row r="36" spans="1:38" ht="18.95" customHeight="1" thickBot="1" x14ac:dyDescent="0.3">
      <c r="A36" s="122"/>
      <c r="B36" s="123"/>
      <c r="C36" s="61">
        <f t="shared" si="0"/>
        <v>26</v>
      </c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2"/>
      <c r="AJ36" s="4"/>
      <c r="AK36" s="5"/>
      <c r="AL36" s="99"/>
    </row>
    <row r="37" spans="1:38" ht="18.95" customHeight="1" thickBot="1" x14ac:dyDescent="0.3">
      <c r="A37" s="122" t="s">
        <v>44</v>
      </c>
      <c r="B37" s="123"/>
      <c r="C37" s="131" t="s">
        <v>12</v>
      </c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3"/>
      <c r="AJ37" s="4"/>
      <c r="AK37" s="5"/>
      <c r="AL37" s="99" t="e">
        <f>IF(AK33&gt;95,"требуется пересмотр образовательных задач на предмет соответствия возможностям детей",IF(OR(AK33=75,AND(AK33&gt;75,AK33&lt;95)),"условия соответствуют образовательным задачам",IF(OR(AK33=50,AND(AK33&lt;75,AK33&gt;50)),"требуется оптимизация условий, созданных в ДОО","требуется коррекция условий, созданных в ДОО")))</f>
        <v>#DIV/0!</v>
      </c>
    </row>
    <row r="38" spans="1:38" ht="18.95" customHeight="1" thickBot="1" x14ac:dyDescent="0.3">
      <c r="A38" s="122"/>
      <c r="B38" s="123"/>
      <c r="C38" s="61">
        <f>C36+1</f>
        <v>27</v>
      </c>
      <c r="D38" s="50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2"/>
      <c r="AJ38" s="4"/>
      <c r="AK38" s="5"/>
      <c r="AL38" s="99"/>
    </row>
    <row r="39" spans="1:38" ht="18.95" customHeight="1" thickBot="1" x14ac:dyDescent="0.3">
      <c r="A39" s="122"/>
      <c r="B39" s="123"/>
      <c r="C39" s="61">
        <f t="shared" si="0"/>
        <v>28</v>
      </c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2"/>
      <c r="AJ39" s="4"/>
      <c r="AK39" s="5"/>
      <c r="AL39" s="99"/>
    </row>
    <row r="40" spans="1:38" ht="18.95" customHeight="1" thickBot="1" x14ac:dyDescent="0.3">
      <c r="A40" s="122"/>
      <c r="B40" s="123"/>
      <c r="C40" s="61">
        <f t="shared" si="0"/>
        <v>29</v>
      </c>
      <c r="D40" s="53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5"/>
      <c r="AJ40" s="4"/>
      <c r="AK40" s="5"/>
      <c r="AL40" s="99"/>
    </row>
    <row r="41" spans="1:38" ht="18.95" customHeight="1" thickBot="1" x14ac:dyDescent="0.3">
      <c r="A41" s="122"/>
      <c r="B41" s="123"/>
      <c r="C41" s="11">
        <f t="shared" si="0"/>
        <v>30</v>
      </c>
      <c r="D41" s="62">
        <f>D20</f>
        <v>0</v>
      </c>
      <c r="E41" s="63">
        <f t="shared" ref="E41:AI41" si="2">E20</f>
        <v>0</v>
      </c>
      <c r="F41" s="63">
        <f t="shared" si="2"/>
        <v>0</v>
      </c>
      <c r="G41" s="63">
        <f t="shared" si="2"/>
        <v>0</v>
      </c>
      <c r="H41" s="63">
        <f t="shared" si="2"/>
        <v>0</v>
      </c>
      <c r="I41" s="63">
        <f t="shared" si="2"/>
        <v>0</v>
      </c>
      <c r="J41" s="63">
        <f t="shared" si="2"/>
        <v>0</v>
      </c>
      <c r="K41" s="63">
        <f t="shared" si="2"/>
        <v>0</v>
      </c>
      <c r="L41" s="63">
        <f t="shared" si="2"/>
        <v>0</v>
      </c>
      <c r="M41" s="63">
        <f t="shared" si="2"/>
        <v>0</v>
      </c>
      <c r="N41" s="63">
        <f t="shared" si="2"/>
        <v>0</v>
      </c>
      <c r="O41" s="63">
        <f t="shared" si="2"/>
        <v>0</v>
      </c>
      <c r="P41" s="63">
        <f t="shared" si="2"/>
        <v>0</v>
      </c>
      <c r="Q41" s="63">
        <f t="shared" si="2"/>
        <v>0</v>
      </c>
      <c r="R41" s="63">
        <f t="shared" si="2"/>
        <v>0</v>
      </c>
      <c r="S41" s="63">
        <f t="shared" si="2"/>
        <v>0</v>
      </c>
      <c r="T41" s="63">
        <f t="shared" si="2"/>
        <v>0</v>
      </c>
      <c r="U41" s="63">
        <f t="shared" si="2"/>
        <v>0</v>
      </c>
      <c r="V41" s="63">
        <f t="shared" si="2"/>
        <v>0</v>
      </c>
      <c r="W41" s="63">
        <f t="shared" si="2"/>
        <v>0</v>
      </c>
      <c r="X41" s="63">
        <f t="shared" si="2"/>
        <v>0</v>
      </c>
      <c r="Y41" s="63">
        <f t="shared" si="2"/>
        <v>0</v>
      </c>
      <c r="Z41" s="63">
        <f t="shared" si="2"/>
        <v>0</v>
      </c>
      <c r="AA41" s="63">
        <f t="shared" si="2"/>
        <v>0</v>
      </c>
      <c r="AB41" s="63">
        <f t="shared" si="2"/>
        <v>0</v>
      </c>
      <c r="AC41" s="63">
        <f t="shared" si="2"/>
        <v>0</v>
      </c>
      <c r="AD41" s="63">
        <f t="shared" si="2"/>
        <v>0</v>
      </c>
      <c r="AE41" s="63">
        <f t="shared" si="2"/>
        <v>0</v>
      </c>
      <c r="AF41" s="63">
        <f t="shared" si="2"/>
        <v>0</v>
      </c>
      <c r="AG41" s="63">
        <f t="shared" si="2"/>
        <v>0</v>
      </c>
      <c r="AH41" s="63">
        <f t="shared" si="2"/>
        <v>0</v>
      </c>
      <c r="AI41" s="64">
        <f t="shared" si="2"/>
        <v>0</v>
      </c>
      <c r="AJ41" s="4"/>
      <c r="AK41" s="5"/>
      <c r="AL41" s="99"/>
    </row>
    <row r="42" spans="1:38" ht="18.95" customHeight="1" thickBot="1" x14ac:dyDescent="0.3">
      <c r="A42" s="122"/>
      <c r="B42" s="123"/>
      <c r="C42" s="11">
        <f t="shared" si="0"/>
        <v>31</v>
      </c>
      <c r="D42" s="62">
        <f>D24</f>
        <v>0</v>
      </c>
      <c r="E42" s="63">
        <f t="shared" ref="E42:AI42" si="3">E24</f>
        <v>0</v>
      </c>
      <c r="F42" s="63">
        <f t="shared" si="3"/>
        <v>0</v>
      </c>
      <c r="G42" s="63">
        <f t="shared" si="3"/>
        <v>0</v>
      </c>
      <c r="H42" s="63">
        <f t="shared" si="3"/>
        <v>0</v>
      </c>
      <c r="I42" s="63">
        <f t="shared" si="3"/>
        <v>0</v>
      </c>
      <c r="J42" s="63">
        <f t="shared" si="3"/>
        <v>0</v>
      </c>
      <c r="K42" s="63">
        <f t="shared" si="3"/>
        <v>0</v>
      </c>
      <c r="L42" s="63">
        <f t="shared" si="3"/>
        <v>0</v>
      </c>
      <c r="M42" s="63">
        <f t="shared" si="3"/>
        <v>0</v>
      </c>
      <c r="N42" s="63">
        <f t="shared" si="3"/>
        <v>0</v>
      </c>
      <c r="O42" s="63">
        <f t="shared" si="3"/>
        <v>0</v>
      </c>
      <c r="P42" s="63">
        <f t="shared" si="3"/>
        <v>0</v>
      </c>
      <c r="Q42" s="63">
        <f t="shared" si="3"/>
        <v>0</v>
      </c>
      <c r="R42" s="63">
        <f t="shared" si="3"/>
        <v>0</v>
      </c>
      <c r="S42" s="63">
        <f t="shared" si="3"/>
        <v>0</v>
      </c>
      <c r="T42" s="63">
        <f t="shared" si="3"/>
        <v>0</v>
      </c>
      <c r="U42" s="63">
        <f t="shared" si="3"/>
        <v>0</v>
      </c>
      <c r="V42" s="63">
        <f t="shared" si="3"/>
        <v>0</v>
      </c>
      <c r="W42" s="63">
        <f t="shared" si="3"/>
        <v>0</v>
      </c>
      <c r="X42" s="63">
        <f t="shared" si="3"/>
        <v>0</v>
      </c>
      <c r="Y42" s="63">
        <f t="shared" si="3"/>
        <v>0</v>
      </c>
      <c r="Z42" s="63">
        <f t="shared" si="3"/>
        <v>0</v>
      </c>
      <c r="AA42" s="63">
        <f t="shared" si="3"/>
        <v>0</v>
      </c>
      <c r="AB42" s="63">
        <f t="shared" si="3"/>
        <v>0</v>
      </c>
      <c r="AC42" s="63">
        <f t="shared" si="3"/>
        <v>0</v>
      </c>
      <c r="AD42" s="63">
        <f t="shared" si="3"/>
        <v>0</v>
      </c>
      <c r="AE42" s="63">
        <f t="shared" si="3"/>
        <v>0</v>
      </c>
      <c r="AF42" s="63">
        <f t="shared" si="3"/>
        <v>0</v>
      </c>
      <c r="AG42" s="63">
        <f t="shared" si="3"/>
        <v>0</v>
      </c>
      <c r="AH42" s="63">
        <f t="shared" si="3"/>
        <v>0</v>
      </c>
      <c r="AI42" s="64">
        <f t="shared" si="3"/>
        <v>0</v>
      </c>
      <c r="AJ42" s="4"/>
      <c r="AK42" s="5"/>
      <c r="AL42" s="99"/>
    </row>
    <row r="43" spans="1:38" ht="18.95" customHeight="1" thickBot="1" x14ac:dyDescent="0.3">
      <c r="A43" s="122"/>
      <c r="B43" s="123"/>
      <c r="C43" s="61">
        <f t="shared" si="0"/>
        <v>32</v>
      </c>
      <c r="D43" s="53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5"/>
      <c r="AJ43" s="4"/>
      <c r="AK43" s="5"/>
      <c r="AL43" s="99"/>
    </row>
    <row r="44" spans="1:38" ht="18.95" customHeight="1" thickBot="1" x14ac:dyDescent="0.3">
      <c r="A44" s="122"/>
      <c r="B44" s="123"/>
      <c r="C44" s="61">
        <f t="shared" si="0"/>
        <v>33</v>
      </c>
      <c r="D44" s="53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5"/>
      <c r="AJ44" s="4"/>
      <c r="AK44" s="5"/>
      <c r="AL44" s="99"/>
    </row>
    <row r="45" spans="1:38" ht="18.95" customHeight="1" thickBot="1" x14ac:dyDescent="0.3">
      <c r="A45" s="122"/>
      <c r="B45" s="123"/>
      <c r="C45" s="61">
        <f t="shared" si="0"/>
        <v>34</v>
      </c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5"/>
      <c r="AJ45" s="4"/>
      <c r="AK45" s="5"/>
      <c r="AL45" s="99"/>
    </row>
    <row r="46" spans="1:38" ht="18.95" customHeight="1" thickBot="1" x14ac:dyDescent="0.3">
      <c r="A46" s="122"/>
      <c r="B46" s="123"/>
      <c r="C46" s="131" t="s">
        <v>13</v>
      </c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3"/>
      <c r="AJ46" s="4"/>
      <c r="AK46" s="5"/>
      <c r="AL46" s="99"/>
    </row>
    <row r="47" spans="1:38" ht="18.95" customHeight="1" thickBot="1" x14ac:dyDescent="0.3">
      <c r="A47" s="122"/>
      <c r="B47" s="123"/>
      <c r="C47" s="11">
        <f>C45+1</f>
        <v>35</v>
      </c>
      <c r="D47" s="19">
        <f>D15</f>
        <v>0</v>
      </c>
      <c r="E47" s="12">
        <f t="shared" ref="E47:AJ47" si="4">E15</f>
        <v>0</v>
      </c>
      <c r="F47" s="12">
        <f t="shared" si="4"/>
        <v>0</v>
      </c>
      <c r="G47" s="12">
        <f t="shared" si="4"/>
        <v>0</v>
      </c>
      <c r="H47" s="12">
        <f t="shared" si="4"/>
        <v>0</v>
      </c>
      <c r="I47" s="12">
        <f t="shared" si="4"/>
        <v>0</v>
      </c>
      <c r="J47" s="12">
        <f t="shared" si="4"/>
        <v>0</v>
      </c>
      <c r="K47" s="12">
        <f t="shared" si="4"/>
        <v>0</v>
      </c>
      <c r="L47" s="12">
        <f t="shared" si="4"/>
        <v>0</v>
      </c>
      <c r="M47" s="12">
        <f t="shared" si="4"/>
        <v>0</v>
      </c>
      <c r="N47" s="12">
        <f t="shared" si="4"/>
        <v>0</v>
      </c>
      <c r="O47" s="12">
        <f t="shared" si="4"/>
        <v>0</v>
      </c>
      <c r="P47" s="12">
        <f t="shared" si="4"/>
        <v>0</v>
      </c>
      <c r="Q47" s="12">
        <f t="shared" si="4"/>
        <v>0</v>
      </c>
      <c r="R47" s="12">
        <f t="shared" si="4"/>
        <v>0</v>
      </c>
      <c r="S47" s="12">
        <f t="shared" si="4"/>
        <v>0</v>
      </c>
      <c r="T47" s="12">
        <f t="shared" si="4"/>
        <v>0</v>
      </c>
      <c r="U47" s="12">
        <f t="shared" si="4"/>
        <v>0</v>
      </c>
      <c r="V47" s="12">
        <f t="shared" si="4"/>
        <v>0</v>
      </c>
      <c r="W47" s="12">
        <f t="shared" si="4"/>
        <v>0</v>
      </c>
      <c r="X47" s="12">
        <f t="shared" si="4"/>
        <v>0</v>
      </c>
      <c r="Y47" s="12">
        <f t="shared" si="4"/>
        <v>0</v>
      </c>
      <c r="Z47" s="12">
        <f t="shared" si="4"/>
        <v>0</v>
      </c>
      <c r="AA47" s="12">
        <f t="shared" si="4"/>
        <v>0</v>
      </c>
      <c r="AB47" s="12">
        <f t="shared" si="4"/>
        <v>0</v>
      </c>
      <c r="AC47" s="12">
        <f t="shared" si="4"/>
        <v>0</v>
      </c>
      <c r="AD47" s="12">
        <f t="shared" si="4"/>
        <v>0</v>
      </c>
      <c r="AE47" s="12">
        <f t="shared" si="4"/>
        <v>0</v>
      </c>
      <c r="AF47" s="12">
        <f t="shared" si="4"/>
        <v>0</v>
      </c>
      <c r="AG47" s="12">
        <f t="shared" si="4"/>
        <v>0</v>
      </c>
      <c r="AH47" s="12">
        <f t="shared" si="4"/>
        <v>0</v>
      </c>
      <c r="AI47" s="13">
        <f t="shared" si="4"/>
        <v>0</v>
      </c>
      <c r="AJ47" s="4">
        <f t="shared" si="4"/>
        <v>0</v>
      </c>
      <c r="AK47" s="5"/>
      <c r="AL47" s="99"/>
    </row>
    <row r="48" spans="1:38" ht="18.95" customHeight="1" thickBot="1" x14ac:dyDescent="0.3">
      <c r="A48" s="122"/>
      <c r="B48" s="123"/>
      <c r="C48" s="11">
        <f t="shared" si="0"/>
        <v>36</v>
      </c>
      <c r="D48" s="19">
        <f>D14</f>
        <v>0</v>
      </c>
      <c r="E48" s="12">
        <f t="shared" ref="E48:AJ48" si="5">E14</f>
        <v>0</v>
      </c>
      <c r="F48" s="12">
        <f t="shared" si="5"/>
        <v>0</v>
      </c>
      <c r="G48" s="12">
        <f t="shared" si="5"/>
        <v>0</v>
      </c>
      <c r="H48" s="12">
        <f t="shared" si="5"/>
        <v>0</v>
      </c>
      <c r="I48" s="12">
        <f t="shared" si="5"/>
        <v>0</v>
      </c>
      <c r="J48" s="12">
        <f t="shared" si="5"/>
        <v>0</v>
      </c>
      <c r="K48" s="12">
        <f t="shared" si="5"/>
        <v>0</v>
      </c>
      <c r="L48" s="12">
        <f t="shared" si="5"/>
        <v>0</v>
      </c>
      <c r="M48" s="12">
        <f t="shared" si="5"/>
        <v>0</v>
      </c>
      <c r="N48" s="12">
        <f t="shared" si="5"/>
        <v>0</v>
      </c>
      <c r="O48" s="12">
        <f t="shared" si="5"/>
        <v>0</v>
      </c>
      <c r="P48" s="12">
        <f t="shared" si="5"/>
        <v>0</v>
      </c>
      <c r="Q48" s="12">
        <f t="shared" si="5"/>
        <v>0</v>
      </c>
      <c r="R48" s="12">
        <f t="shared" si="5"/>
        <v>0</v>
      </c>
      <c r="S48" s="12">
        <f t="shared" si="5"/>
        <v>0</v>
      </c>
      <c r="T48" s="12">
        <f t="shared" si="5"/>
        <v>0</v>
      </c>
      <c r="U48" s="12">
        <f t="shared" si="5"/>
        <v>0</v>
      </c>
      <c r="V48" s="12">
        <f t="shared" si="5"/>
        <v>0</v>
      </c>
      <c r="W48" s="12">
        <f t="shared" si="5"/>
        <v>0</v>
      </c>
      <c r="X48" s="12">
        <f t="shared" si="5"/>
        <v>0</v>
      </c>
      <c r="Y48" s="12">
        <f t="shared" si="5"/>
        <v>0</v>
      </c>
      <c r="Z48" s="12">
        <f t="shared" si="5"/>
        <v>0</v>
      </c>
      <c r="AA48" s="12">
        <f t="shared" si="5"/>
        <v>0</v>
      </c>
      <c r="AB48" s="12">
        <f t="shared" si="5"/>
        <v>0</v>
      </c>
      <c r="AC48" s="12">
        <f t="shared" si="5"/>
        <v>0</v>
      </c>
      <c r="AD48" s="12">
        <f t="shared" si="5"/>
        <v>0</v>
      </c>
      <c r="AE48" s="12">
        <f t="shared" si="5"/>
        <v>0</v>
      </c>
      <c r="AF48" s="12">
        <f t="shared" si="5"/>
        <v>0</v>
      </c>
      <c r="AG48" s="12">
        <f t="shared" si="5"/>
        <v>0</v>
      </c>
      <c r="AH48" s="12">
        <f t="shared" si="5"/>
        <v>0</v>
      </c>
      <c r="AI48" s="13">
        <f t="shared" si="5"/>
        <v>0</v>
      </c>
      <c r="AJ48" s="4">
        <f t="shared" si="5"/>
        <v>0</v>
      </c>
      <c r="AK48" s="5"/>
      <c r="AL48" s="99"/>
    </row>
    <row r="49" spans="1:38" ht="18.95" customHeight="1" thickBot="1" x14ac:dyDescent="0.3">
      <c r="A49" s="122"/>
      <c r="B49" s="123"/>
      <c r="C49" s="61">
        <f t="shared" si="0"/>
        <v>37</v>
      </c>
      <c r="D49" s="50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2"/>
      <c r="AJ49" s="4"/>
      <c r="AK49" s="5"/>
      <c r="AL49" s="99"/>
    </row>
    <row r="50" spans="1:38" ht="18.95" customHeight="1" thickBot="1" x14ac:dyDescent="0.3">
      <c r="A50" s="122"/>
      <c r="B50" s="123"/>
      <c r="C50" s="131" t="s">
        <v>14</v>
      </c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3"/>
      <c r="AJ50" s="4"/>
      <c r="AK50" s="5"/>
      <c r="AL50" s="99"/>
    </row>
    <row r="51" spans="1:38" ht="18.95" customHeight="1" thickBot="1" x14ac:dyDescent="0.3">
      <c r="A51" s="122"/>
      <c r="B51" s="123"/>
      <c r="C51" s="61">
        <f>C49+1</f>
        <v>38</v>
      </c>
      <c r="D51" s="50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2"/>
      <c r="AJ51" s="4"/>
      <c r="AK51" s="5"/>
      <c r="AL51" s="99"/>
    </row>
    <row r="52" spans="1:38" ht="18.95" customHeight="1" thickBot="1" x14ac:dyDescent="0.3">
      <c r="A52" s="122"/>
      <c r="B52" s="123"/>
      <c r="C52" s="61">
        <f t="shared" si="0"/>
        <v>39</v>
      </c>
      <c r="D52" s="50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2"/>
      <c r="AJ52" s="4"/>
      <c r="AK52" s="5"/>
      <c r="AL52" s="99"/>
    </row>
    <row r="53" spans="1:38" ht="18.95" customHeight="1" thickBot="1" x14ac:dyDescent="0.3">
      <c r="A53" s="122"/>
      <c r="B53" s="123"/>
      <c r="C53" s="11">
        <f>C52+1</f>
        <v>40</v>
      </c>
      <c r="D53" s="19">
        <f>D28</f>
        <v>0</v>
      </c>
      <c r="E53" s="12">
        <f t="shared" ref="E53:AI53" si="6">E28</f>
        <v>0</v>
      </c>
      <c r="F53" s="12">
        <f t="shared" si="6"/>
        <v>0</v>
      </c>
      <c r="G53" s="12">
        <f t="shared" si="6"/>
        <v>0</v>
      </c>
      <c r="H53" s="12">
        <f t="shared" si="6"/>
        <v>0</v>
      </c>
      <c r="I53" s="12">
        <f t="shared" si="6"/>
        <v>0</v>
      </c>
      <c r="J53" s="12">
        <f t="shared" si="6"/>
        <v>0</v>
      </c>
      <c r="K53" s="12">
        <f t="shared" si="6"/>
        <v>0</v>
      </c>
      <c r="L53" s="12">
        <f t="shared" si="6"/>
        <v>0</v>
      </c>
      <c r="M53" s="12">
        <f t="shared" si="6"/>
        <v>0</v>
      </c>
      <c r="N53" s="12">
        <f t="shared" si="6"/>
        <v>0</v>
      </c>
      <c r="O53" s="12">
        <f t="shared" si="6"/>
        <v>0</v>
      </c>
      <c r="P53" s="12">
        <f t="shared" si="6"/>
        <v>0</v>
      </c>
      <c r="Q53" s="12">
        <f t="shared" si="6"/>
        <v>0</v>
      </c>
      <c r="R53" s="12">
        <f t="shared" si="6"/>
        <v>0</v>
      </c>
      <c r="S53" s="12">
        <f t="shared" si="6"/>
        <v>0</v>
      </c>
      <c r="T53" s="12">
        <f t="shared" si="6"/>
        <v>0</v>
      </c>
      <c r="U53" s="12">
        <f t="shared" si="6"/>
        <v>0</v>
      </c>
      <c r="V53" s="12">
        <f t="shared" si="6"/>
        <v>0</v>
      </c>
      <c r="W53" s="12">
        <f t="shared" si="6"/>
        <v>0</v>
      </c>
      <c r="X53" s="12">
        <f t="shared" si="6"/>
        <v>0</v>
      </c>
      <c r="Y53" s="12">
        <f t="shared" si="6"/>
        <v>0</v>
      </c>
      <c r="Z53" s="12">
        <f t="shared" si="6"/>
        <v>0</v>
      </c>
      <c r="AA53" s="12">
        <f t="shared" si="6"/>
        <v>0</v>
      </c>
      <c r="AB53" s="12">
        <f t="shared" si="6"/>
        <v>0</v>
      </c>
      <c r="AC53" s="12">
        <f t="shared" si="6"/>
        <v>0</v>
      </c>
      <c r="AD53" s="12">
        <f t="shared" si="6"/>
        <v>0</v>
      </c>
      <c r="AE53" s="12">
        <f t="shared" si="6"/>
        <v>0</v>
      </c>
      <c r="AF53" s="12">
        <f t="shared" si="6"/>
        <v>0</v>
      </c>
      <c r="AG53" s="12">
        <f t="shared" si="6"/>
        <v>0</v>
      </c>
      <c r="AH53" s="12">
        <f t="shared" si="6"/>
        <v>0</v>
      </c>
      <c r="AI53" s="13">
        <f t="shared" si="6"/>
        <v>0</v>
      </c>
      <c r="AJ53" s="4"/>
      <c r="AK53" s="5"/>
      <c r="AL53" s="99"/>
    </row>
    <row r="54" spans="1:38" ht="18.95" customHeight="1" thickBot="1" x14ac:dyDescent="0.3">
      <c r="A54" s="122"/>
      <c r="B54" s="123"/>
      <c r="C54" s="61">
        <f>C53+1</f>
        <v>41</v>
      </c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2"/>
      <c r="AJ54" s="4"/>
      <c r="AK54" s="5"/>
      <c r="AL54" s="99"/>
    </row>
    <row r="55" spans="1:38" ht="50.1" customHeight="1" thickBot="1" x14ac:dyDescent="0.3">
      <c r="A55" s="122" t="s">
        <v>2</v>
      </c>
      <c r="B55" s="123"/>
      <c r="C55" s="131" t="s">
        <v>15</v>
      </c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3"/>
      <c r="AJ55" s="4"/>
      <c r="AK55" s="5"/>
      <c r="AL55" s="99" t="e">
        <f>IF(AK33&gt;95,"требуется пересмотр образовательных задач на предмет соответствия возможностям детей",IF(OR(AK33=75,AND(AK33&gt;75,AK33&lt;95)),"условия соответствуют образовательным задачам",IF(OR(AK33=50,AND(AK33&lt;75,AK33&gt;50)),"требуется оптимизация условий, созданных в ДОО","требуется коррекция условий, созданных в ДОО")))</f>
        <v>#DIV/0!</v>
      </c>
    </row>
    <row r="56" spans="1:38" ht="18.95" customHeight="1" thickBot="1" x14ac:dyDescent="0.3">
      <c r="A56" s="122"/>
      <c r="B56" s="123"/>
      <c r="C56" s="61">
        <f>C54+1</f>
        <v>42</v>
      </c>
      <c r="D56" s="50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2"/>
      <c r="AJ56" s="4"/>
      <c r="AK56" s="5"/>
      <c r="AL56" s="99"/>
    </row>
    <row r="57" spans="1:38" ht="18.95" customHeight="1" thickBot="1" x14ac:dyDescent="0.3">
      <c r="A57" s="122"/>
      <c r="B57" s="123"/>
      <c r="C57" s="61">
        <f t="shared" si="0"/>
        <v>43</v>
      </c>
      <c r="D57" s="50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2"/>
      <c r="AJ57" s="4"/>
      <c r="AK57" s="5"/>
      <c r="AL57" s="99"/>
    </row>
    <row r="58" spans="1:38" ht="18.95" customHeight="1" thickBot="1" x14ac:dyDescent="0.3">
      <c r="A58" s="122"/>
      <c r="B58" s="123"/>
      <c r="C58" s="61">
        <f t="shared" si="0"/>
        <v>44</v>
      </c>
      <c r="D58" s="50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2"/>
      <c r="AJ58" s="4"/>
      <c r="AK58" s="5"/>
      <c r="AL58" s="99"/>
    </row>
    <row r="59" spans="1:38" ht="18.95" customHeight="1" thickBot="1" x14ac:dyDescent="0.3">
      <c r="A59" s="122"/>
      <c r="B59" s="123"/>
      <c r="C59" s="61">
        <f t="shared" si="0"/>
        <v>45</v>
      </c>
      <c r="D59" s="50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2"/>
      <c r="AJ59" s="4"/>
      <c r="AK59" s="5"/>
      <c r="AL59" s="99"/>
    </row>
    <row r="60" spans="1:38" ht="18.95" customHeight="1" thickBot="1" x14ac:dyDescent="0.3">
      <c r="A60" s="122"/>
      <c r="B60" s="123"/>
      <c r="C60" s="61">
        <f t="shared" si="0"/>
        <v>46</v>
      </c>
      <c r="D60" s="50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2"/>
      <c r="AJ60" s="4"/>
      <c r="AK60" s="5"/>
      <c r="AL60" s="99"/>
    </row>
    <row r="61" spans="1:38" ht="18.95" customHeight="1" thickBot="1" x14ac:dyDescent="0.3">
      <c r="A61" s="122"/>
      <c r="B61" s="123"/>
      <c r="C61" s="61">
        <f t="shared" si="0"/>
        <v>47</v>
      </c>
      <c r="D61" s="50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2"/>
      <c r="AJ61" s="4"/>
      <c r="AK61" s="5"/>
      <c r="AL61" s="99"/>
    </row>
    <row r="62" spans="1:38" ht="18.95" customHeight="1" thickBot="1" x14ac:dyDescent="0.3">
      <c r="A62" s="122"/>
      <c r="B62" s="123"/>
      <c r="C62" s="61">
        <f t="shared" si="0"/>
        <v>48</v>
      </c>
      <c r="D62" s="50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2"/>
      <c r="AJ62" s="4"/>
      <c r="AK62" s="5"/>
      <c r="AL62" s="99"/>
    </row>
    <row r="63" spans="1:38" ht="18.95" customHeight="1" thickBot="1" x14ac:dyDescent="0.3">
      <c r="A63" s="122"/>
      <c r="B63" s="123"/>
      <c r="C63" s="61">
        <f t="shared" si="0"/>
        <v>49</v>
      </c>
      <c r="D63" s="50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2"/>
      <c r="AJ63" s="4"/>
      <c r="AK63" s="5"/>
      <c r="AL63" s="99"/>
    </row>
    <row r="64" spans="1:38" ht="18.95" customHeight="1" thickBot="1" x14ac:dyDescent="0.3">
      <c r="A64" s="122"/>
      <c r="B64" s="123"/>
      <c r="C64" s="61">
        <f t="shared" si="0"/>
        <v>50</v>
      </c>
      <c r="D64" s="50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2"/>
      <c r="AJ64" s="4"/>
      <c r="AK64" s="5"/>
      <c r="AL64" s="99"/>
    </row>
    <row r="65" spans="1:38" ht="51.95" customHeight="1" thickBot="1" x14ac:dyDescent="0.3">
      <c r="A65" s="122"/>
      <c r="B65" s="123"/>
      <c r="C65" s="131" t="s">
        <v>16</v>
      </c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3"/>
      <c r="AJ65" s="4"/>
      <c r="AK65" s="5"/>
      <c r="AL65" s="99"/>
    </row>
    <row r="66" spans="1:38" ht="18.95" customHeight="1" thickBot="1" x14ac:dyDescent="0.3">
      <c r="A66" s="122"/>
      <c r="B66" s="123"/>
      <c r="C66" s="61">
        <f>C64+1</f>
        <v>51</v>
      </c>
      <c r="D66" s="50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2"/>
      <c r="AJ66" s="4"/>
      <c r="AK66" s="5"/>
      <c r="AL66" s="99"/>
    </row>
    <row r="67" spans="1:38" ht="18.95" customHeight="1" thickBot="1" x14ac:dyDescent="0.3">
      <c r="A67" s="124"/>
      <c r="B67" s="125"/>
      <c r="C67" s="61">
        <f t="shared" si="0"/>
        <v>52</v>
      </c>
      <c r="D67" s="50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2"/>
      <c r="AJ67" s="6"/>
      <c r="AK67" s="7"/>
      <c r="AL67" s="100"/>
    </row>
    <row r="68" spans="1:38" ht="18.95" customHeight="1" thickBot="1" x14ac:dyDescent="0.3">
      <c r="A68" s="120" t="s">
        <v>43</v>
      </c>
      <c r="B68" s="121"/>
      <c r="C68" s="131" t="s">
        <v>17</v>
      </c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3"/>
      <c r="AJ68" s="2" t="e">
        <f>SUM(D69:AI82)/COUNTA(D2:AI2)/10</f>
        <v>#DIV/0!</v>
      </c>
      <c r="AK68" s="3" t="e">
        <f>AJ68*50</f>
        <v>#DIV/0!</v>
      </c>
      <c r="AL68" s="98" t="e">
        <f>IF(AK68&gt;95,"требуется пересмотр образовательных задач на предмет соответствия возможностям детей",IF(OR(AK68=75,AND(AK68&gt;75,AK68&lt;95)),"условия соответствуют образовательным задачам",IF(OR(AK68=50,AND(AK68&lt;75,AK68&gt;50)),"требуется оптимизация условий, созданных в ДОО","требуется коррекция условий, созданных в ДОО")))</f>
        <v>#DIV/0!</v>
      </c>
    </row>
    <row r="69" spans="1:38" ht="18.95" customHeight="1" thickBot="1" x14ac:dyDescent="0.3">
      <c r="A69" s="122"/>
      <c r="B69" s="123"/>
      <c r="C69" s="11">
        <f>C67+1</f>
        <v>53</v>
      </c>
      <c r="D69" s="19">
        <f>D13</f>
        <v>0</v>
      </c>
      <c r="E69" s="12">
        <f t="shared" ref="E69:AI69" si="7">E13</f>
        <v>0</v>
      </c>
      <c r="F69" s="12">
        <f t="shared" si="7"/>
        <v>0</v>
      </c>
      <c r="G69" s="12">
        <f t="shared" si="7"/>
        <v>0</v>
      </c>
      <c r="H69" s="12">
        <f t="shared" si="7"/>
        <v>0</v>
      </c>
      <c r="I69" s="12">
        <f t="shared" si="7"/>
        <v>0</v>
      </c>
      <c r="J69" s="12">
        <f t="shared" si="7"/>
        <v>0</v>
      </c>
      <c r="K69" s="12">
        <f t="shared" si="7"/>
        <v>0</v>
      </c>
      <c r="L69" s="12">
        <f t="shared" si="7"/>
        <v>0</v>
      </c>
      <c r="M69" s="12">
        <f t="shared" si="7"/>
        <v>0</v>
      </c>
      <c r="N69" s="12">
        <f t="shared" si="7"/>
        <v>0</v>
      </c>
      <c r="O69" s="12">
        <f t="shared" si="7"/>
        <v>0</v>
      </c>
      <c r="P69" s="12">
        <f t="shared" si="7"/>
        <v>0</v>
      </c>
      <c r="Q69" s="12">
        <f t="shared" si="7"/>
        <v>0</v>
      </c>
      <c r="R69" s="12">
        <f t="shared" si="7"/>
        <v>0</v>
      </c>
      <c r="S69" s="12">
        <f t="shared" si="7"/>
        <v>0</v>
      </c>
      <c r="T69" s="12">
        <f t="shared" si="7"/>
        <v>0</v>
      </c>
      <c r="U69" s="12">
        <f t="shared" si="7"/>
        <v>0</v>
      </c>
      <c r="V69" s="12">
        <f t="shared" si="7"/>
        <v>0</v>
      </c>
      <c r="W69" s="12">
        <f t="shared" si="7"/>
        <v>0</v>
      </c>
      <c r="X69" s="12">
        <f t="shared" si="7"/>
        <v>0</v>
      </c>
      <c r="Y69" s="12">
        <f t="shared" si="7"/>
        <v>0</v>
      </c>
      <c r="Z69" s="12">
        <f t="shared" si="7"/>
        <v>0</v>
      </c>
      <c r="AA69" s="12">
        <f t="shared" si="7"/>
        <v>0</v>
      </c>
      <c r="AB69" s="12">
        <f t="shared" si="7"/>
        <v>0</v>
      </c>
      <c r="AC69" s="12">
        <f t="shared" si="7"/>
        <v>0</v>
      </c>
      <c r="AD69" s="12">
        <f t="shared" si="7"/>
        <v>0</v>
      </c>
      <c r="AE69" s="12">
        <f t="shared" si="7"/>
        <v>0</v>
      </c>
      <c r="AF69" s="12">
        <f t="shared" si="7"/>
        <v>0</v>
      </c>
      <c r="AG69" s="12">
        <f t="shared" si="7"/>
        <v>0</v>
      </c>
      <c r="AH69" s="12">
        <f t="shared" si="7"/>
        <v>0</v>
      </c>
      <c r="AI69" s="13">
        <f t="shared" si="7"/>
        <v>0</v>
      </c>
      <c r="AJ69" s="4"/>
      <c r="AK69" s="5"/>
      <c r="AL69" s="99"/>
    </row>
    <row r="70" spans="1:38" ht="18.95" customHeight="1" thickBot="1" x14ac:dyDescent="0.3">
      <c r="A70" s="122"/>
      <c r="B70" s="123"/>
      <c r="C70" s="11">
        <f>C69+1</f>
        <v>54</v>
      </c>
      <c r="D70" s="19">
        <f>D35</f>
        <v>0</v>
      </c>
      <c r="E70" s="12">
        <f t="shared" ref="E70:AI70" si="8">E35</f>
        <v>0</v>
      </c>
      <c r="F70" s="12">
        <f t="shared" si="8"/>
        <v>0</v>
      </c>
      <c r="G70" s="12">
        <f t="shared" si="8"/>
        <v>0</v>
      </c>
      <c r="H70" s="12">
        <f t="shared" si="8"/>
        <v>0</v>
      </c>
      <c r="I70" s="12">
        <f t="shared" si="8"/>
        <v>0</v>
      </c>
      <c r="J70" s="12">
        <f t="shared" si="8"/>
        <v>0</v>
      </c>
      <c r="K70" s="12">
        <f t="shared" si="8"/>
        <v>0</v>
      </c>
      <c r="L70" s="12">
        <f t="shared" si="8"/>
        <v>0</v>
      </c>
      <c r="M70" s="12">
        <f t="shared" si="8"/>
        <v>0</v>
      </c>
      <c r="N70" s="12">
        <f t="shared" si="8"/>
        <v>0</v>
      </c>
      <c r="O70" s="12">
        <f t="shared" si="8"/>
        <v>0</v>
      </c>
      <c r="P70" s="12">
        <f t="shared" si="8"/>
        <v>0</v>
      </c>
      <c r="Q70" s="12">
        <f t="shared" si="8"/>
        <v>0</v>
      </c>
      <c r="R70" s="12">
        <f t="shared" si="8"/>
        <v>0</v>
      </c>
      <c r="S70" s="12">
        <f t="shared" si="8"/>
        <v>0</v>
      </c>
      <c r="T70" s="12">
        <f t="shared" si="8"/>
        <v>0</v>
      </c>
      <c r="U70" s="12">
        <f t="shared" si="8"/>
        <v>0</v>
      </c>
      <c r="V70" s="12">
        <f t="shared" si="8"/>
        <v>0</v>
      </c>
      <c r="W70" s="12">
        <f t="shared" si="8"/>
        <v>0</v>
      </c>
      <c r="X70" s="12">
        <f t="shared" si="8"/>
        <v>0</v>
      </c>
      <c r="Y70" s="12">
        <f t="shared" si="8"/>
        <v>0</v>
      </c>
      <c r="Z70" s="12">
        <f t="shared" si="8"/>
        <v>0</v>
      </c>
      <c r="AA70" s="12">
        <f t="shared" si="8"/>
        <v>0</v>
      </c>
      <c r="AB70" s="12">
        <f t="shared" si="8"/>
        <v>0</v>
      </c>
      <c r="AC70" s="12">
        <f t="shared" si="8"/>
        <v>0</v>
      </c>
      <c r="AD70" s="12">
        <f t="shared" si="8"/>
        <v>0</v>
      </c>
      <c r="AE70" s="12">
        <f t="shared" si="8"/>
        <v>0</v>
      </c>
      <c r="AF70" s="12">
        <f t="shared" si="8"/>
        <v>0</v>
      </c>
      <c r="AG70" s="12">
        <f t="shared" si="8"/>
        <v>0</v>
      </c>
      <c r="AH70" s="12">
        <f t="shared" si="8"/>
        <v>0</v>
      </c>
      <c r="AI70" s="13">
        <f t="shared" si="8"/>
        <v>0</v>
      </c>
      <c r="AJ70" s="4"/>
      <c r="AK70" s="5"/>
      <c r="AL70" s="99"/>
    </row>
    <row r="71" spans="1:38" ht="18.95" customHeight="1" thickBot="1" x14ac:dyDescent="0.3">
      <c r="A71" s="122"/>
      <c r="B71" s="123"/>
      <c r="C71" s="11">
        <f>C70+1</f>
        <v>55</v>
      </c>
      <c r="D71" s="19">
        <f>D16</f>
        <v>0</v>
      </c>
      <c r="E71" s="12">
        <f t="shared" ref="E71:AI71" si="9">E16</f>
        <v>0</v>
      </c>
      <c r="F71" s="12">
        <f t="shared" si="9"/>
        <v>0</v>
      </c>
      <c r="G71" s="12">
        <f t="shared" si="9"/>
        <v>0</v>
      </c>
      <c r="H71" s="12">
        <f t="shared" si="9"/>
        <v>0</v>
      </c>
      <c r="I71" s="12">
        <f t="shared" si="9"/>
        <v>0</v>
      </c>
      <c r="J71" s="12">
        <f t="shared" si="9"/>
        <v>0</v>
      </c>
      <c r="K71" s="12">
        <f t="shared" si="9"/>
        <v>0</v>
      </c>
      <c r="L71" s="12">
        <f t="shared" si="9"/>
        <v>0</v>
      </c>
      <c r="M71" s="12">
        <f t="shared" si="9"/>
        <v>0</v>
      </c>
      <c r="N71" s="12">
        <f t="shared" si="9"/>
        <v>0</v>
      </c>
      <c r="O71" s="12">
        <f t="shared" si="9"/>
        <v>0</v>
      </c>
      <c r="P71" s="12">
        <f t="shared" si="9"/>
        <v>0</v>
      </c>
      <c r="Q71" s="12">
        <f t="shared" si="9"/>
        <v>0</v>
      </c>
      <c r="R71" s="12">
        <f t="shared" si="9"/>
        <v>0</v>
      </c>
      <c r="S71" s="12">
        <f t="shared" si="9"/>
        <v>0</v>
      </c>
      <c r="T71" s="12">
        <f t="shared" si="9"/>
        <v>0</v>
      </c>
      <c r="U71" s="12">
        <f t="shared" si="9"/>
        <v>0</v>
      </c>
      <c r="V71" s="12">
        <f t="shared" si="9"/>
        <v>0</v>
      </c>
      <c r="W71" s="12">
        <f t="shared" si="9"/>
        <v>0</v>
      </c>
      <c r="X71" s="12">
        <f t="shared" si="9"/>
        <v>0</v>
      </c>
      <c r="Y71" s="12">
        <f t="shared" si="9"/>
        <v>0</v>
      </c>
      <c r="Z71" s="12">
        <f t="shared" si="9"/>
        <v>0</v>
      </c>
      <c r="AA71" s="12">
        <f t="shared" si="9"/>
        <v>0</v>
      </c>
      <c r="AB71" s="12">
        <f t="shared" si="9"/>
        <v>0</v>
      </c>
      <c r="AC71" s="12">
        <f t="shared" si="9"/>
        <v>0</v>
      </c>
      <c r="AD71" s="12">
        <f t="shared" si="9"/>
        <v>0</v>
      </c>
      <c r="AE71" s="12">
        <f t="shared" si="9"/>
        <v>0</v>
      </c>
      <c r="AF71" s="12">
        <f t="shared" si="9"/>
        <v>0</v>
      </c>
      <c r="AG71" s="12">
        <f t="shared" si="9"/>
        <v>0</v>
      </c>
      <c r="AH71" s="12">
        <f t="shared" si="9"/>
        <v>0</v>
      </c>
      <c r="AI71" s="13">
        <f t="shared" si="9"/>
        <v>0</v>
      </c>
      <c r="AJ71" s="4"/>
      <c r="AK71" s="5"/>
      <c r="AL71" s="99"/>
    </row>
    <row r="72" spans="1:38" ht="36.950000000000003" customHeight="1" thickBot="1" x14ac:dyDescent="0.3">
      <c r="A72" s="122"/>
      <c r="B72" s="123"/>
      <c r="C72" s="131" t="s">
        <v>18</v>
      </c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3"/>
      <c r="AJ72" s="4"/>
      <c r="AK72" s="5"/>
      <c r="AL72" s="99"/>
    </row>
    <row r="73" spans="1:38" ht="18.95" customHeight="1" thickBot="1" x14ac:dyDescent="0.3">
      <c r="A73" s="122"/>
      <c r="B73" s="123"/>
      <c r="C73" s="61">
        <f>C71+1</f>
        <v>56</v>
      </c>
      <c r="D73" s="50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2"/>
      <c r="AJ73" s="4"/>
      <c r="AK73" s="5"/>
      <c r="AL73" s="99"/>
    </row>
    <row r="74" spans="1:38" ht="18.95" customHeight="1" thickBot="1" x14ac:dyDescent="0.3">
      <c r="A74" s="122"/>
      <c r="B74" s="123"/>
      <c r="C74" s="131" t="s">
        <v>19</v>
      </c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3"/>
      <c r="AJ74" s="4"/>
      <c r="AK74" s="5"/>
      <c r="AL74" s="99"/>
    </row>
    <row r="75" spans="1:38" ht="18.95" customHeight="1" thickBot="1" x14ac:dyDescent="0.3">
      <c r="A75" s="122"/>
      <c r="B75" s="123"/>
      <c r="C75" s="61">
        <f>C73+1</f>
        <v>57</v>
      </c>
      <c r="D75" s="50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2"/>
      <c r="AJ75" s="4"/>
      <c r="AK75" s="5"/>
      <c r="AL75" s="99"/>
    </row>
    <row r="76" spans="1:38" ht="36" customHeight="1" thickBot="1" x14ac:dyDescent="0.3">
      <c r="A76" s="122"/>
      <c r="B76" s="123"/>
      <c r="C76" s="131" t="s">
        <v>20</v>
      </c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3"/>
      <c r="AJ76" s="4"/>
      <c r="AK76" s="5"/>
      <c r="AL76" s="99"/>
    </row>
    <row r="77" spans="1:38" ht="18.95" customHeight="1" thickBot="1" x14ac:dyDescent="0.3">
      <c r="A77" s="122"/>
      <c r="B77" s="123"/>
      <c r="C77" s="61">
        <f>C75+1</f>
        <v>58</v>
      </c>
      <c r="D77" s="50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2"/>
      <c r="AJ77" s="4"/>
      <c r="AK77" s="5"/>
      <c r="AL77" s="99"/>
    </row>
    <row r="78" spans="1:38" ht="18.95" customHeight="1" thickBot="1" x14ac:dyDescent="0.3">
      <c r="A78" s="122"/>
      <c r="B78" s="123"/>
      <c r="C78" s="61">
        <f>C77+1</f>
        <v>59</v>
      </c>
      <c r="D78" s="50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2"/>
      <c r="AJ78" s="4"/>
      <c r="AK78" s="5"/>
      <c r="AL78" s="99"/>
    </row>
    <row r="79" spans="1:38" ht="38.1" customHeight="1" thickBot="1" x14ac:dyDescent="0.3">
      <c r="A79" s="122"/>
      <c r="B79" s="123"/>
      <c r="C79" s="131" t="s">
        <v>21</v>
      </c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3"/>
      <c r="AJ79" s="4"/>
      <c r="AK79" s="5"/>
      <c r="AL79" s="99"/>
    </row>
    <row r="80" spans="1:38" ht="18.95" customHeight="1" thickBot="1" x14ac:dyDescent="0.3">
      <c r="A80" s="122"/>
      <c r="B80" s="123"/>
      <c r="C80" s="61">
        <f>C78+1</f>
        <v>60</v>
      </c>
      <c r="D80" s="50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2"/>
      <c r="AJ80" s="4"/>
      <c r="AK80" s="5"/>
      <c r="AL80" s="99"/>
    </row>
    <row r="81" spans="1:38" ht="18.95" customHeight="1" thickBot="1" x14ac:dyDescent="0.3">
      <c r="A81" s="122"/>
      <c r="B81" s="123"/>
      <c r="C81" s="61">
        <f>C80+1</f>
        <v>61</v>
      </c>
      <c r="D81" s="50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2"/>
      <c r="AJ81" s="4"/>
      <c r="AK81" s="5"/>
      <c r="AL81" s="99"/>
    </row>
    <row r="82" spans="1:38" ht="18.95" customHeight="1" thickBot="1" x14ac:dyDescent="0.3">
      <c r="A82" s="124"/>
      <c r="B82" s="125"/>
      <c r="C82" s="61">
        <f>C81+1</f>
        <v>62</v>
      </c>
      <c r="D82" s="50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2"/>
      <c r="AJ82" s="6"/>
      <c r="AK82" s="7"/>
      <c r="AL82" s="100"/>
    </row>
    <row r="83" spans="1:38" ht="53.1" customHeight="1" thickBot="1" x14ac:dyDescent="0.3">
      <c r="A83" s="120" t="s">
        <v>39</v>
      </c>
      <c r="B83" s="121"/>
      <c r="C83" s="131" t="s">
        <v>22</v>
      </c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3"/>
      <c r="AJ83" s="2" t="e">
        <f>SUM(D84:AI99)/COUNTA(D2:AI2)/13</f>
        <v>#DIV/0!</v>
      </c>
      <c r="AK83" s="3" t="e">
        <f>AJ83*50</f>
        <v>#DIV/0!</v>
      </c>
      <c r="AL83" s="98" t="e">
        <f>IF(AK83&gt;95,"требуется пересмотр образовательных задач на предмет соответствия возможностям детей",IF(OR(AK83=75,AND(AK83&gt;75,AK83&lt;95)),"условия соответствуют образовательным задачам",IF(OR(AK83=50,AND(AK83&lt;75,AK83&gt;50)),"требуется оптимизация условий, созданных в ДОО","требуется коррекция условий, созданных в ДОО")))</f>
        <v>#DIV/0!</v>
      </c>
    </row>
    <row r="84" spans="1:38" ht="18.95" customHeight="1" thickBot="1" x14ac:dyDescent="0.3">
      <c r="A84" s="122"/>
      <c r="B84" s="123"/>
      <c r="C84" s="61">
        <f>C82+1</f>
        <v>63</v>
      </c>
      <c r="D84" s="50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2"/>
      <c r="AJ84" s="4"/>
      <c r="AK84" s="5"/>
      <c r="AL84" s="99"/>
    </row>
    <row r="85" spans="1:38" ht="18.95" customHeight="1" thickBot="1" x14ac:dyDescent="0.3">
      <c r="A85" s="122"/>
      <c r="B85" s="123"/>
      <c r="C85" s="11">
        <f t="shared" ref="C85:C106" si="10">C84+1</f>
        <v>64</v>
      </c>
      <c r="D85" s="19">
        <f>D78</f>
        <v>0</v>
      </c>
      <c r="E85" s="12">
        <f t="shared" ref="E85:AI85" si="11">E78</f>
        <v>0</v>
      </c>
      <c r="F85" s="12">
        <f t="shared" si="11"/>
        <v>0</v>
      </c>
      <c r="G85" s="12">
        <f t="shared" si="11"/>
        <v>0</v>
      </c>
      <c r="H85" s="12">
        <f t="shared" si="11"/>
        <v>0</v>
      </c>
      <c r="I85" s="12">
        <f t="shared" si="11"/>
        <v>0</v>
      </c>
      <c r="J85" s="12">
        <f t="shared" si="11"/>
        <v>0</v>
      </c>
      <c r="K85" s="12">
        <f t="shared" si="11"/>
        <v>0</v>
      </c>
      <c r="L85" s="12">
        <f t="shared" si="11"/>
        <v>0</v>
      </c>
      <c r="M85" s="12">
        <f t="shared" si="11"/>
        <v>0</v>
      </c>
      <c r="N85" s="12">
        <f t="shared" si="11"/>
        <v>0</v>
      </c>
      <c r="O85" s="12">
        <f t="shared" si="11"/>
        <v>0</v>
      </c>
      <c r="P85" s="12">
        <f t="shared" si="11"/>
        <v>0</v>
      </c>
      <c r="Q85" s="12">
        <f t="shared" si="11"/>
        <v>0</v>
      </c>
      <c r="R85" s="12">
        <f t="shared" si="11"/>
        <v>0</v>
      </c>
      <c r="S85" s="12">
        <f t="shared" si="11"/>
        <v>0</v>
      </c>
      <c r="T85" s="12">
        <f t="shared" si="11"/>
        <v>0</v>
      </c>
      <c r="U85" s="12">
        <f t="shared" si="11"/>
        <v>0</v>
      </c>
      <c r="V85" s="12">
        <f t="shared" si="11"/>
        <v>0</v>
      </c>
      <c r="W85" s="12">
        <f t="shared" si="11"/>
        <v>0</v>
      </c>
      <c r="X85" s="12">
        <f t="shared" si="11"/>
        <v>0</v>
      </c>
      <c r="Y85" s="12">
        <f t="shared" si="11"/>
        <v>0</v>
      </c>
      <c r="Z85" s="12">
        <f t="shared" si="11"/>
        <v>0</v>
      </c>
      <c r="AA85" s="12">
        <f t="shared" si="11"/>
        <v>0</v>
      </c>
      <c r="AB85" s="12">
        <f t="shared" si="11"/>
        <v>0</v>
      </c>
      <c r="AC85" s="12">
        <f t="shared" si="11"/>
        <v>0</v>
      </c>
      <c r="AD85" s="12">
        <f t="shared" si="11"/>
        <v>0</v>
      </c>
      <c r="AE85" s="12">
        <f t="shared" si="11"/>
        <v>0</v>
      </c>
      <c r="AF85" s="12">
        <f t="shared" si="11"/>
        <v>0</v>
      </c>
      <c r="AG85" s="12">
        <f t="shared" si="11"/>
        <v>0</v>
      </c>
      <c r="AH85" s="12">
        <f t="shared" si="11"/>
        <v>0</v>
      </c>
      <c r="AI85" s="13">
        <f t="shared" si="11"/>
        <v>0</v>
      </c>
      <c r="AJ85" s="4"/>
      <c r="AK85" s="5"/>
      <c r="AL85" s="99"/>
    </row>
    <row r="86" spans="1:38" ht="18.95" customHeight="1" thickBot="1" x14ac:dyDescent="0.3">
      <c r="A86" s="122"/>
      <c r="B86" s="123"/>
      <c r="C86" s="61">
        <f t="shared" si="10"/>
        <v>65</v>
      </c>
      <c r="D86" s="53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5"/>
      <c r="AJ86" s="4"/>
      <c r="AK86" s="5"/>
      <c r="AL86" s="99"/>
    </row>
    <row r="87" spans="1:38" ht="18.95" customHeight="1" thickBot="1" x14ac:dyDescent="0.3">
      <c r="A87" s="122"/>
      <c r="B87" s="123"/>
      <c r="C87" s="61">
        <f t="shared" si="10"/>
        <v>66</v>
      </c>
      <c r="D87" s="53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5"/>
      <c r="AJ87" s="4"/>
      <c r="AK87" s="5"/>
      <c r="AL87" s="99"/>
    </row>
    <row r="88" spans="1:38" ht="18.95" customHeight="1" thickBot="1" x14ac:dyDescent="0.3">
      <c r="A88" s="122"/>
      <c r="B88" s="123"/>
      <c r="C88" s="131" t="s">
        <v>31</v>
      </c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3"/>
      <c r="AJ88" s="4"/>
      <c r="AK88" s="5"/>
      <c r="AL88" s="99"/>
    </row>
    <row r="89" spans="1:38" ht="18.95" customHeight="1" thickBot="1" x14ac:dyDescent="0.3">
      <c r="A89" s="122"/>
      <c r="B89" s="123"/>
      <c r="C89" s="61">
        <f>C87+1</f>
        <v>67</v>
      </c>
      <c r="D89" s="5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5"/>
      <c r="AJ89" s="4"/>
      <c r="AK89" s="5"/>
      <c r="AL89" s="99"/>
    </row>
    <row r="90" spans="1:38" ht="18.95" customHeight="1" thickBot="1" x14ac:dyDescent="0.3">
      <c r="A90" s="122"/>
      <c r="B90" s="123"/>
      <c r="C90" s="131" t="s">
        <v>23</v>
      </c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3"/>
      <c r="AJ90" s="4"/>
      <c r="AK90" s="5"/>
      <c r="AL90" s="99"/>
    </row>
    <row r="91" spans="1:38" ht="18.95" customHeight="1" thickBot="1" x14ac:dyDescent="0.3">
      <c r="A91" s="122"/>
      <c r="B91" s="123"/>
      <c r="C91" s="11">
        <f>C89+1</f>
        <v>68</v>
      </c>
      <c r="D91" s="62">
        <f>D7</f>
        <v>0</v>
      </c>
      <c r="E91" s="63">
        <f t="shared" ref="E91:AI91" si="12">E7</f>
        <v>0</v>
      </c>
      <c r="F91" s="63">
        <f t="shared" si="12"/>
        <v>0</v>
      </c>
      <c r="G91" s="63">
        <f t="shared" si="12"/>
        <v>0</v>
      </c>
      <c r="H91" s="63">
        <f t="shared" si="12"/>
        <v>0</v>
      </c>
      <c r="I91" s="63">
        <f t="shared" si="12"/>
        <v>0</v>
      </c>
      <c r="J91" s="63">
        <f t="shared" si="12"/>
        <v>0</v>
      </c>
      <c r="K91" s="63">
        <f t="shared" si="12"/>
        <v>0</v>
      </c>
      <c r="L91" s="63">
        <f t="shared" si="12"/>
        <v>0</v>
      </c>
      <c r="M91" s="63">
        <f t="shared" si="12"/>
        <v>0</v>
      </c>
      <c r="N91" s="63">
        <f t="shared" si="12"/>
        <v>0</v>
      </c>
      <c r="O91" s="63">
        <f t="shared" si="12"/>
        <v>0</v>
      </c>
      <c r="P91" s="63">
        <f t="shared" si="12"/>
        <v>0</v>
      </c>
      <c r="Q91" s="63">
        <f t="shared" si="12"/>
        <v>0</v>
      </c>
      <c r="R91" s="63">
        <f t="shared" si="12"/>
        <v>0</v>
      </c>
      <c r="S91" s="63">
        <f t="shared" si="12"/>
        <v>0</v>
      </c>
      <c r="T91" s="63">
        <f t="shared" si="12"/>
        <v>0</v>
      </c>
      <c r="U91" s="63">
        <f t="shared" si="12"/>
        <v>0</v>
      </c>
      <c r="V91" s="63">
        <f t="shared" si="12"/>
        <v>0</v>
      </c>
      <c r="W91" s="63">
        <f t="shared" si="12"/>
        <v>0</v>
      </c>
      <c r="X91" s="63">
        <f t="shared" si="12"/>
        <v>0</v>
      </c>
      <c r="Y91" s="63">
        <f t="shared" si="12"/>
        <v>0</v>
      </c>
      <c r="Z91" s="63">
        <f t="shared" si="12"/>
        <v>0</v>
      </c>
      <c r="AA91" s="63">
        <f t="shared" si="12"/>
        <v>0</v>
      </c>
      <c r="AB91" s="63">
        <f t="shared" si="12"/>
        <v>0</v>
      </c>
      <c r="AC91" s="63">
        <f t="shared" si="12"/>
        <v>0</v>
      </c>
      <c r="AD91" s="63">
        <f t="shared" si="12"/>
        <v>0</v>
      </c>
      <c r="AE91" s="63">
        <f t="shared" si="12"/>
        <v>0</v>
      </c>
      <c r="AF91" s="63">
        <f t="shared" si="12"/>
        <v>0</v>
      </c>
      <c r="AG91" s="63">
        <f t="shared" si="12"/>
        <v>0</v>
      </c>
      <c r="AH91" s="63">
        <f t="shared" si="12"/>
        <v>0</v>
      </c>
      <c r="AI91" s="64">
        <f t="shared" si="12"/>
        <v>0</v>
      </c>
      <c r="AJ91" s="4"/>
      <c r="AK91" s="5"/>
      <c r="AL91" s="99"/>
    </row>
    <row r="92" spans="1:38" ht="36" customHeight="1" thickBot="1" x14ac:dyDescent="0.3">
      <c r="A92" s="122"/>
      <c r="B92" s="123"/>
      <c r="C92" s="131" t="s">
        <v>24</v>
      </c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3"/>
      <c r="AJ92" s="4"/>
      <c r="AK92" s="5"/>
      <c r="AL92" s="99"/>
    </row>
    <row r="93" spans="1:38" ht="18.95" customHeight="1" thickBot="1" x14ac:dyDescent="0.3">
      <c r="A93" s="122"/>
      <c r="B93" s="123"/>
      <c r="C93" s="11">
        <f>C91+1</f>
        <v>69</v>
      </c>
      <c r="D93" s="62">
        <f>D49</f>
        <v>0</v>
      </c>
      <c r="E93" s="63">
        <f t="shared" ref="E93:AI93" si="13">E49</f>
        <v>0</v>
      </c>
      <c r="F93" s="63">
        <f t="shared" si="13"/>
        <v>0</v>
      </c>
      <c r="G93" s="63">
        <f t="shared" si="13"/>
        <v>0</v>
      </c>
      <c r="H93" s="63">
        <f t="shared" si="13"/>
        <v>0</v>
      </c>
      <c r="I93" s="63">
        <f t="shared" si="13"/>
        <v>0</v>
      </c>
      <c r="J93" s="63">
        <f t="shared" si="13"/>
        <v>0</v>
      </c>
      <c r="K93" s="63">
        <f t="shared" si="13"/>
        <v>0</v>
      </c>
      <c r="L93" s="63">
        <f t="shared" si="13"/>
        <v>0</v>
      </c>
      <c r="M93" s="63">
        <f t="shared" si="13"/>
        <v>0</v>
      </c>
      <c r="N93" s="63">
        <f t="shared" si="13"/>
        <v>0</v>
      </c>
      <c r="O93" s="63">
        <f t="shared" si="13"/>
        <v>0</v>
      </c>
      <c r="P93" s="63">
        <f t="shared" si="13"/>
        <v>0</v>
      </c>
      <c r="Q93" s="63">
        <f t="shared" si="13"/>
        <v>0</v>
      </c>
      <c r="R93" s="63">
        <f t="shared" si="13"/>
        <v>0</v>
      </c>
      <c r="S93" s="63">
        <f t="shared" si="13"/>
        <v>0</v>
      </c>
      <c r="T93" s="63">
        <f t="shared" si="13"/>
        <v>0</v>
      </c>
      <c r="U93" s="63">
        <f t="shared" si="13"/>
        <v>0</v>
      </c>
      <c r="V93" s="63">
        <f t="shared" si="13"/>
        <v>0</v>
      </c>
      <c r="W93" s="63">
        <f t="shared" si="13"/>
        <v>0</v>
      </c>
      <c r="X93" s="63">
        <f t="shared" si="13"/>
        <v>0</v>
      </c>
      <c r="Y93" s="63">
        <f t="shared" si="13"/>
        <v>0</v>
      </c>
      <c r="Z93" s="63">
        <f t="shared" si="13"/>
        <v>0</v>
      </c>
      <c r="AA93" s="63">
        <f t="shared" si="13"/>
        <v>0</v>
      </c>
      <c r="AB93" s="63">
        <f t="shared" si="13"/>
        <v>0</v>
      </c>
      <c r="AC93" s="63">
        <f t="shared" si="13"/>
        <v>0</v>
      </c>
      <c r="AD93" s="63">
        <f t="shared" si="13"/>
        <v>0</v>
      </c>
      <c r="AE93" s="63">
        <f t="shared" si="13"/>
        <v>0</v>
      </c>
      <c r="AF93" s="63">
        <f t="shared" si="13"/>
        <v>0</v>
      </c>
      <c r="AG93" s="63">
        <f t="shared" si="13"/>
        <v>0</v>
      </c>
      <c r="AH93" s="63">
        <f t="shared" si="13"/>
        <v>0</v>
      </c>
      <c r="AI93" s="64">
        <f t="shared" si="13"/>
        <v>0</v>
      </c>
      <c r="AJ93" s="4"/>
      <c r="AK93" s="5"/>
      <c r="AL93" s="99"/>
    </row>
    <row r="94" spans="1:38" ht="18.95" customHeight="1" thickBot="1" x14ac:dyDescent="0.3">
      <c r="A94" s="122"/>
      <c r="B94" s="123"/>
      <c r="C94" s="11">
        <f t="shared" si="10"/>
        <v>70</v>
      </c>
      <c r="D94" s="62">
        <f>D75</f>
        <v>0</v>
      </c>
      <c r="E94" s="63">
        <f t="shared" ref="E94:AI94" si="14">E75</f>
        <v>0</v>
      </c>
      <c r="F94" s="63">
        <f t="shared" si="14"/>
        <v>0</v>
      </c>
      <c r="G94" s="63">
        <f t="shared" si="14"/>
        <v>0</v>
      </c>
      <c r="H94" s="63">
        <f t="shared" si="14"/>
        <v>0</v>
      </c>
      <c r="I94" s="63">
        <f t="shared" si="14"/>
        <v>0</v>
      </c>
      <c r="J94" s="63">
        <f t="shared" si="14"/>
        <v>0</v>
      </c>
      <c r="K94" s="63">
        <f t="shared" si="14"/>
        <v>0</v>
      </c>
      <c r="L94" s="63">
        <f t="shared" si="14"/>
        <v>0</v>
      </c>
      <c r="M94" s="63">
        <f t="shared" si="14"/>
        <v>0</v>
      </c>
      <c r="N94" s="63">
        <f t="shared" si="14"/>
        <v>0</v>
      </c>
      <c r="O94" s="63">
        <f t="shared" si="14"/>
        <v>0</v>
      </c>
      <c r="P94" s="63">
        <f t="shared" si="14"/>
        <v>0</v>
      </c>
      <c r="Q94" s="63">
        <f t="shared" si="14"/>
        <v>0</v>
      </c>
      <c r="R94" s="63">
        <f t="shared" si="14"/>
        <v>0</v>
      </c>
      <c r="S94" s="63">
        <f t="shared" si="14"/>
        <v>0</v>
      </c>
      <c r="T94" s="63">
        <f t="shared" si="14"/>
        <v>0</v>
      </c>
      <c r="U94" s="63">
        <f t="shared" si="14"/>
        <v>0</v>
      </c>
      <c r="V94" s="63">
        <f t="shared" si="14"/>
        <v>0</v>
      </c>
      <c r="W94" s="63">
        <f t="shared" si="14"/>
        <v>0</v>
      </c>
      <c r="X94" s="63">
        <f t="shared" si="14"/>
        <v>0</v>
      </c>
      <c r="Y94" s="63">
        <f t="shared" si="14"/>
        <v>0</v>
      </c>
      <c r="Z94" s="63">
        <f t="shared" si="14"/>
        <v>0</v>
      </c>
      <c r="AA94" s="63">
        <f t="shared" si="14"/>
        <v>0</v>
      </c>
      <c r="AB94" s="63">
        <f t="shared" si="14"/>
        <v>0</v>
      </c>
      <c r="AC94" s="63">
        <f t="shared" si="14"/>
        <v>0</v>
      </c>
      <c r="AD94" s="63">
        <f t="shared" si="14"/>
        <v>0</v>
      </c>
      <c r="AE94" s="63">
        <f t="shared" si="14"/>
        <v>0</v>
      </c>
      <c r="AF94" s="63">
        <f t="shared" si="14"/>
        <v>0</v>
      </c>
      <c r="AG94" s="63">
        <f t="shared" si="14"/>
        <v>0</v>
      </c>
      <c r="AH94" s="63">
        <f t="shared" si="14"/>
        <v>0</v>
      </c>
      <c r="AI94" s="64">
        <f t="shared" si="14"/>
        <v>0</v>
      </c>
      <c r="AJ94" s="4"/>
      <c r="AK94" s="5"/>
      <c r="AL94" s="99"/>
    </row>
    <row r="95" spans="1:38" ht="18.95" customHeight="1" thickBot="1" x14ac:dyDescent="0.3">
      <c r="A95" s="122"/>
      <c r="B95" s="123"/>
      <c r="C95" s="61">
        <f t="shared" si="10"/>
        <v>71</v>
      </c>
      <c r="D95" s="53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5"/>
      <c r="AJ95" s="4"/>
      <c r="AK95" s="5"/>
      <c r="AL95" s="99"/>
    </row>
    <row r="96" spans="1:38" ht="18.95" customHeight="1" thickBot="1" x14ac:dyDescent="0.3">
      <c r="A96" s="122"/>
      <c r="B96" s="123"/>
      <c r="C96" s="61">
        <f t="shared" si="10"/>
        <v>72</v>
      </c>
      <c r="D96" s="53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5"/>
      <c r="AJ96" s="4"/>
      <c r="AK96" s="5"/>
      <c r="AL96" s="99"/>
    </row>
    <row r="97" spans="1:38" ht="18.95" customHeight="1" thickBot="1" x14ac:dyDescent="0.3">
      <c r="A97" s="122"/>
      <c r="B97" s="123"/>
      <c r="C97" s="61">
        <f t="shared" si="10"/>
        <v>73</v>
      </c>
      <c r="D97" s="53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5"/>
      <c r="AJ97" s="4"/>
      <c r="AK97" s="5"/>
      <c r="AL97" s="99"/>
    </row>
    <row r="98" spans="1:38" ht="18.95" customHeight="1" thickBot="1" x14ac:dyDescent="0.3">
      <c r="A98" s="122"/>
      <c r="B98" s="123"/>
      <c r="C98" s="61">
        <f t="shared" si="10"/>
        <v>74</v>
      </c>
      <c r="D98" s="53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5"/>
      <c r="AJ98" s="4"/>
      <c r="AK98" s="5"/>
      <c r="AL98" s="99"/>
    </row>
    <row r="99" spans="1:38" ht="18.95" customHeight="1" thickBot="1" x14ac:dyDescent="0.3">
      <c r="A99" s="124"/>
      <c r="B99" s="125"/>
      <c r="C99" s="61">
        <f t="shared" si="10"/>
        <v>75</v>
      </c>
      <c r="D99" s="56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8"/>
      <c r="AJ99" s="6"/>
      <c r="AK99" s="7"/>
      <c r="AL99" s="100"/>
    </row>
    <row r="100" spans="1:38" ht="77.099999999999994" customHeight="1" thickBot="1" x14ac:dyDescent="0.3">
      <c r="A100" s="120" t="s">
        <v>3</v>
      </c>
      <c r="B100" s="121"/>
      <c r="C100" s="131" t="s">
        <v>47</v>
      </c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  <c r="AF100" s="132"/>
      <c r="AG100" s="132"/>
      <c r="AH100" s="132"/>
      <c r="AI100" s="133"/>
      <c r="AJ100" s="2" t="e">
        <f>SUM(D101:AI112)/COUNTA(D2:AI2)/9</f>
        <v>#DIV/0!</v>
      </c>
      <c r="AK100" s="3" t="e">
        <f>AJ100*50</f>
        <v>#DIV/0!</v>
      </c>
      <c r="AL100" s="98" t="e">
        <f>IF(AK100&gt;95,"требуется пересмотр образовательных задач на предмет соответствия возможностям детей",IF(OR(AK100=75,AND(AK100&gt;75,AK100&lt;95)),"условия соответствуют образовательным задачам",IF(OR(AK100=50,AND(AK100&lt;75,AK100&gt;50)),"требуется оптимизация условий, созданных в ДОО","требуется коррекция условий, созданных в ДОО")))</f>
        <v>#DIV/0!</v>
      </c>
    </row>
    <row r="101" spans="1:38" ht="18.95" customHeight="1" thickBot="1" x14ac:dyDescent="0.3">
      <c r="A101" s="122"/>
      <c r="B101" s="123"/>
      <c r="C101" s="61">
        <f>C99+1</f>
        <v>76</v>
      </c>
      <c r="D101" s="53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5"/>
      <c r="AJ101" s="4"/>
      <c r="AK101" s="5"/>
      <c r="AL101" s="99"/>
    </row>
    <row r="102" spans="1:38" ht="18.95" customHeight="1" thickBot="1" x14ac:dyDescent="0.3">
      <c r="A102" s="122"/>
      <c r="B102" s="123"/>
      <c r="C102" s="45">
        <f t="shared" si="10"/>
        <v>77</v>
      </c>
      <c r="D102" s="50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2"/>
      <c r="AJ102" s="4"/>
      <c r="AK102" s="5"/>
      <c r="AL102" s="99"/>
    </row>
    <row r="103" spans="1:38" ht="18.95" customHeight="1" thickBot="1" x14ac:dyDescent="0.3">
      <c r="A103" s="122"/>
      <c r="B103" s="123"/>
      <c r="C103" s="45">
        <f t="shared" si="10"/>
        <v>78</v>
      </c>
      <c r="D103" s="50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2"/>
      <c r="AJ103" s="4"/>
      <c r="AK103" s="5"/>
      <c r="AL103" s="99"/>
    </row>
    <row r="104" spans="1:38" ht="31.5" customHeight="1" thickBot="1" x14ac:dyDescent="0.3">
      <c r="A104" s="122"/>
      <c r="B104" s="123"/>
      <c r="C104" s="131" t="s">
        <v>25</v>
      </c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  <c r="AB104" s="132"/>
      <c r="AC104" s="132"/>
      <c r="AD104" s="132"/>
      <c r="AE104" s="132"/>
      <c r="AF104" s="132"/>
      <c r="AG104" s="132"/>
      <c r="AH104" s="132"/>
      <c r="AI104" s="133"/>
      <c r="AJ104" s="4"/>
      <c r="AK104" s="5"/>
      <c r="AL104" s="99"/>
    </row>
    <row r="105" spans="1:38" ht="18.95" customHeight="1" thickBot="1" x14ac:dyDescent="0.3">
      <c r="A105" s="122"/>
      <c r="B105" s="123"/>
      <c r="C105" s="61">
        <f>C103+1</f>
        <v>79</v>
      </c>
      <c r="D105" s="53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5"/>
      <c r="AJ105" s="4"/>
      <c r="AK105" s="5"/>
      <c r="AL105" s="99"/>
    </row>
    <row r="106" spans="1:38" ht="18.95" customHeight="1" thickBot="1" x14ac:dyDescent="0.3">
      <c r="A106" s="122"/>
      <c r="B106" s="123"/>
      <c r="C106" s="18">
        <f t="shared" si="10"/>
        <v>80</v>
      </c>
      <c r="D106" s="19">
        <f>D14</f>
        <v>0</v>
      </c>
      <c r="E106" s="12">
        <f t="shared" ref="E106:AI106" si="15">E14</f>
        <v>0</v>
      </c>
      <c r="F106" s="12">
        <f t="shared" si="15"/>
        <v>0</v>
      </c>
      <c r="G106" s="12">
        <f t="shared" si="15"/>
        <v>0</v>
      </c>
      <c r="H106" s="12">
        <f t="shared" si="15"/>
        <v>0</v>
      </c>
      <c r="I106" s="12">
        <f t="shared" si="15"/>
        <v>0</v>
      </c>
      <c r="J106" s="12">
        <f t="shared" si="15"/>
        <v>0</v>
      </c>
      <c r="K106" s="12">
        <f t="shared" si="15"/>
        <v>0</v>
      </c>
      <c r="L106" s="12">
        <f t="shared" si="15"/>
        <v>0</v>
      </c>
      <c r="M106" s="12">
        <f t="shared" si="15"/>
        <v>0</v>
      </c>
      <c r="N106" s="12">
        <f t="shared" si="15"/>
        <v>0</v>
      </c>
      <c r="O106" s="12">
        <f t="shared" si="15"/>
        <v>0</v>
      </c>
      <c r="P106" s="12">
        <f t="shared" si="15"/>
        <v>0</v>
      </c>
      <c r="Q106" s="12">
        <f t="shared" si="15"/>
        <v>0</v>
      </c>
      <c r="R106" s="12">
        <f t="shared" si="15"/>
        <v>0</v>
      </c>
      <c r="S106" s="12">
        <f t="shared" si="15"/>
        <v>0</v>
      </c>
      <c r="T106" s="12">
        <f t="shared" si="15"/>
        <v>0</v>
      </c>
      <c r="U106" s="12">
        <f t="shared" si="15"/>
        <v>0</v>
      </c>
      <c r="V106" s="12">
        <f t="shared" si="15"/>
        <v>0</v>
      </c>
      <c r="W106" s="12">
        <f t="shared" si="15"/>
        <v>0</v>
      </c>
      <c r="X106" s="12">
        <f t="shared" si="15"/>
        <v>0</v>
      </c>
      <c r="Y106" s="12">
        <f t="shared" si="15"/>
        <v>0</v>
      </c>
      <c r="Z106" s="12">
        <f t="shared" si="15"/>
        <v>0</v>
      </c>
      <c r="AA106" s="12">
        <f t="shared" si="15"/>
        <v>0</v>
      </c>
      <c r="AB106" s="12">
        <f t="shared" si="15"/>
        <v>0</v>
      </c>
      <c r="AC106" s="12">
        <f t="shared" si="15"/>
        <v>0</v>
      </c>
      <c r="AD106" s="12">
        <f t="shared" si="15"/>
        <v>0</v>
      </c>
      <c r="AE106" s="12">
        <f t="shared" si="15"/>
        <v>0</v>
      </c>
      <c r="AF106" s="12">
        <f t="shared" si="15"/>
        <v>0</v>
      </c>
      <c r="AG106" s="12">
        <f t="shared" si="15"/>
        <v>0</v>
      </c>
      <c r="AH106" s="12">
        <f t="shared" si="15"/>
        <v>0</v>
      </c>
      <c r="AI106" s="13">
        <f t="shared" si="15"/>
        <v>0</v>
      </c>
      <c r="AJ106" s="4"/>
      <c r="AK106" s="5"/>
      <c r="AL106" s="99"/>
    </row>
    <row r="107" spans="1:38" ht="18.95" customHeight="1" thickBot="1" x14ac:dyDescent="0.3">
      <c r="A107" s="122"/>
      <c r="B107" s="123"/>
      <c r="C107" s="131" t="s">
        <v>26</v>
      </c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/>
      <c r="AF107" s="132"/>
      <c r="AG107" s="132"/>
      <c r="AH107" s="132"/>
      <c r="AI107" s="133"/>
      <c r="AJ107" s="4"/>
      <c r="AK107" s="5"/>
      <c r="AL107" s="99"/>
    </row>
    <row r="108" spans="1:38" ht="18.95" customHeight="1" thickBot="1" x14ac:dyDescent="0.3">
      <c r="A108" s="122"/>
      <c r="B108" s="123"/>
      <c r="C108" s="61">
        <f>C106+1</f>
        <v>81</v>
      </c>
      <c r="D108" s="53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5"/>
      <c r="AJ108" s="4"/>
      <c r="AK108" s="5"/>
      <c r="AL108" s="99"/>
    </row>
    <row r="109" spans="1:38" ht="38.1" customHeight="1" thickBot="1" x14ac:dyDescent="0.3">
      <c r="A109" s="122"/>
      <c r="B109" s="123"/>
      <c r="C109" s="131" t="s">
        <v>32</v>
      </c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  <c r="AB109" s="132"/>
      <c r="AC109" s="132"/>
      <c r="AD109" s="132"/>
      <c r="AE109" s="132"/>
      <c r="AF109" s="132"/>
      <c r="AG109" s="132"/>
      <c r="AH109" s="132"/>
      <c r="AI109" s="133"/>
      <c r="AJ109" s="4"/>
      <c r="AK109" s="5"/>
      <c r="AL109" s="99"/>
    </row>
    <row r="110" spans="1:38" ht="18.95" customHeight="1" thickBot="1" x14ac:dyDescent="0.3">
      <c r="A110" s="122"/>
      <c r="B110" s="123"/>
      <c r="C110" s="61">
        <f>C108+1</f>
        <v>82</v>
      </c>
      <c r="D110" s="53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5"/>
      <c r="AJ110" s="4"/>
      <c r="AK110" s="5"/>
      <c r="AL110" s="99"/>
    </row>
    <row r="111" spans="1:38" ht="18.95" customHeight="1" thickBot="1" x14ac:dyDescent="0.3">
      <c r="A111" s="122"/>
      <c r="B111" s="123"/>
      <c r="C111" s="45">
        <f>C110+1</f>
        <v>83</v>
      </c>
      <c r="D111" s="50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2"/>
      <c r="AJ111" s="4"/>
      <c r="AK111" s="5"/>
      <c r="AL111" s="99"/>
    </row>
    <row r="112" spans="1:38" ht="18.95" customHeight="1" thickBot="1" x14ac:dyDescent="0.3">
      <c r="A112" s="124"/>
      <c r="B112" s="125"/>
      <c r="C112" s="45">
        <f>C111+1</f>
        <v>84</v>
      </c>
      <c r="D112" s="50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2"/>
      <c r="AJ112" s="6"/>
      <c r="AK112" s="7"/>
      <c r="AL112" s="100"/>
    </row>
    <row r="113" spans="1:38" s="23" customFormat="1" ht="60.95" customHeight="1" thickBot="1" x14ac:dyDescent="0.3">
      <c r="A113" s="112" t="s">
        <v>40</v>
      </c>
      <c r="B113" s="113"/>
      <c r="C113" s="114"/>
      <c r="D113" s="1">
        <f>(SUM(D5:D32)+SUM(D35:D40)+SUM(D43:D45)+SUM(D49:D52)+SUM(D54:D67)+SUM(D86:D89)+SUM(D73:D84)+SUM(D95:D105)+SUM(D108:D112))/70*50</f>
        <v>0</v>
      </c>
      <c r="E113" s="1">
        <f t="shared" ref="E113:AI113" si="16">(SUM(E5:E32)+SUM(E35:E40)+SUM(E43:E45)+SUM(E49:E52)+SUM(E54:E67)+SUM(E86:E89)+SUM(E73:E84)+SUM(E95:E105)+SUM(E108:E112))/70*50</f>
        <v>0</v>
      </c>
      <c r="F113" s="1">
        <f t="shared" si="16"/>
        <v>0</v>
      </c>
      <c r="G113" s="1">
        <f t="shared" si="16"/>
        <v>0</v>
      </c>
      <c r="H113" s="1">
        <f t="shared" si="16"/>
        <v>0</v>
      </c>
      <c r="I113" s="1">
        <f t="shared" si="16"/>
        <v>0</v>
      </c>
      <c r="J113" s="1">
        <f t="shared" si="16"/>
        <v>0</v>
      </c>
      <c r="K113" s="1">
        <f t="shared" si="16"/>
        <v>0</v>
      </c>
      <c r="L113" s="1">
        <f t="shared" si="16"/>
        <v>0</v>
      </c>
      <c r="M113" s="1">
        <f t="shared" si="16"/>
        <v>0</v>
      </c>
      <c r="N113" s="1">
        <f t="shared" si="16"/>
        <v>0</v>
      </c>
      <c r="O113" s="1">
        <f t="shared" si="16"/>
        <v>0</v>
      </c>
      <c r="P113" s="1">
        <f t="shared" si="16"/>
        <v>0</v>
      </c>
      <c r="Q113" s="1">
        <f t="shared" si="16"/>
        <v>0</v>
      </c>
      <c r="R113" s="1">
        <f t="shared" si="16"/>
        <v>0</v>
      </c>
      <c r="S113" s="1">
        <f t="shared" si="16"/>
        <v>0</v>
      </c>
      <c r="T113" s="1">
        <f t="shared" si="16"/>
        <v>0</v>
      </c>
      <c r="U113" s="1">
        <f t="shared" si="16"/>
        <v>0</v>
      </c>
      <c r="V113" s="1">
        <f t="shared" si="16"/>
        <v>0</v>
      </c>
      <c r="W113" s="1">
        <f t="shared" si="16"/>
        <v>0</v>
      </c>
      <c r="X113" s="1">
        <f t="shared" si="16"/>
        <v>0</v>
      </c>
      <c r="Y113" s="1">
        <f t="shared" si="16"/>
        <v>0</v>
      </c>
      <c r="Z113" s="1">
        <f t="shared" si="16"/>
        <v>0</v>
      </c>
      <c r="AA113" s="1">
        <f t="shared" si="16"/>
        <v>0</v>
      </c>
      <c r="AB113" s="1">
        <f t="shared" si="16"/>
        <v>0</v>
      </c>
      <c r="AC113" s="1">
        <f t="shared" si="16"/>
        <v>0</v>
      </c>
      <c r="AD113" s="1">
        <f t="shared" si="16"/>
        <v>0</v>
      </c>
      <c r="AE113" s="1">
        <f t="shared" si="16"/>
        <v>0</v>
      </c>
      <c r="AF113" s="1">
        <f t="shared" si="16"/>
        <v>0</v>
      </c>
      <c r="AG113" s="1">
        <f t="shared" si="16"/>
        <v>0</v>
      </c>
      <c r="AH113" s="1">
        <f t="shared" si="16"/>
        <v>0</v>
      </c>
      <c r="AI113" s="1">
        <f t="shared" si="16"/>
        <v>0</v>
      </c>
      <c r="AJ113" s="24" t="e">
        <f>SUM(D4:AI112)/COUNTA(D2:AI2)/84</f>
        <v>#DIV/0!</v>
      </c>
      <c r="AK113" s="3" t="e">
        <f>AJ113*50</f>
        <v>#DIV/0!</v>
      </c>
      <c r="AL113" s="115" t="e">
        <f>IF(AK113&gt;95,"требуется пересмотр образовательных задач на предмет соответствия возможностям детей",IF(OR(AK113=75,AND(AK113&gt;75,AK113&lt;95)),"условия соответствуют образовательным задачам",IF(OR(AK113=50,AND(AK113&lt;75,AK113&gt;50)),"требуется оптимизация условий, созданных в ДОО","требуется коррекция условий, созданных в ДОО")))</f>
        <v>#DIV/0!</v>
      </c>
    </row>
    <row r="114" spans="1:38" s="23" customFormat="1" ht="258" customHeight="1" thickBot="1" x14ac:dyDescent="0.3">
      <c r="A114" s="117" t="s">
        <v>37</v>
      </c>
      <c r="B114" s="118"/>
      <c r="C114" s="119"/>
      <c r="D114" s="85">
        <f>IF(COUNTA(D14)=0,0,IF(OR(D113=95,D113&gt;95),"высокий темп развития",IF(OR(D113=75,AND(D113&gt;75,D113&lt;95)),"успешное развитие",IF(OR(D113=50,AND(D113&lt;75,D113&gt;50)),"норма развития",IF(OR(D113=30,AND(D113&lt;59,D113&gt;30)),"разраб.инд.образ.маршрута и/или психол.диагн.","рекомендуется комплексное психол.обследование")))))</f>
        <v>0</v>
      </c>
      <c r="E114" s="85">
        <f t="shared" ref="E114:AI114" si="17">IF(COUNTA(E14)=0,0,IF(OR(E113=95,E113&gt;95),"высокий темп развития",IF(OR(E113=75,AND(E113&gt;75,E113&lt;95)),"успешное развитие",IF(OR(E113=50,AND(E113&lt;75,E113&gt;50)),"норма развития",IF(OR(E113=30,AND(E113&lt;59,E113&gt;30)),"разраб.инд.образ.маршрута и/или психол.диагн.","рекомендуется комплексное психол.обследование")))))</f>
        <v>0</v>
      </c>
      <c r="F114" s="85">
        <f t="shared" si="17"/>
        <v>0</v>
      </c>
      <c r="G114" s="85">
        <f t="shared" si="17"/>
        <v>0</v>
      </c>
      <c r="H114" s="85">
        <f t="shared" si="17"/>
        <v>0</v>
      </c>
      <c r="I114" s="85">
        <f t="shared" si="17"/>
        <v>0</v>
      </c>
      <c r="J114" s="85">
        <f t="shared" si="17"/>
        <v>0</v>
      </c>
      <c r="K114" s="85">
        <f t="shared" si="17"/>
        <v>0</v>
      </c>
      <c r="L114" s="85">
        <f t="shared" si="17"/>
        <v>0</v>
      </c>
      <c r="M114" s="85">
        <f t="shared" si="17"/>
        <v>0</v>
      </c>
      <c r="N114" s="85">
        <f t="shared" si="17"/>
        <v>0</v>
      </c>
      <c r="O114" s="85">
        <f t="shared" si="17"/>
        <v>0</v>
      </c>
      <c r="P114" s="85">
        <f t="shared" si="17"/>
        <v>0</v>
      </c>
      <c r="Q114" s="85">
        <f t="shared" si="17"/>
        <v>0</v>
      </c>
      <c r="R114" s="85">
        <f t="shared" si="17"/>
        <v>0</v>
      </c>
      <c r="S114" s="85">
        <f t="shared" si="17"/>
        <v>0</v>
      </c>
      <c r="T114" s="85">
        <f t="shared" si="17"/>
        <v>0</v>
      </c>
      <c r="U114" s="85">
        <f t="shared" si="17"/>
        <v>0</v>
      </c>
      <c r="V114" s="85">
        <f t="shared" si="17"/>
        <v>0</v>
      </c>
      <c r="W114" s="85">
        <f t="shared" si="17"/>
        <v>0</v>
      </c>
      <c r="X114" s="85">
        <f t="shared" si="17"/>
        <v>0</v>
      </c>
      <c r="Y114" s="85">
        <f t="shared" si="17"/>
        <v>0</v>
      </c>
      <c r="Z114" s="85">
        <f t="shared" si="17"/>
        <v>0</v>
      </c>
      <c r="AA114" s="85">
        <f t="shared" si="17"/>
        <v>0</v>
      </c>
      <c r="AB114" s="85">
        <f t="shared" si="17"/>
        <v>0</v>
      </c>
      <c r="AC114" s="85">
        <f t="shared" si="17"/>
        <v>0</v>
      </c>
      <c r="AD114" s="85">
        <f t="shared" si="17"/>
        <v>0</v>
      </c>
      <c r="AE114" s="85">
        <f t="shared" si="17"/>
        <v>0</v>
      </c>
      <c r="AF114" s="85">
        <f t="shared" si="17"/>
        <v>0</v>
      </c>
      <c r="AG114" s="85">
        <f t="shared" si="17"/>
        <v>0</v>
      </c>
      <c r="AH114" s="85">
        <f t="shared" si="17"/>
        <v>0</v>
      </c>
      <c r="AI114" s="85">
        <f t="shared" si="17"/>
        <v>0</v>
      </c>
      <c r="AJ114" s="24"/>
      <c r="AK114" s="46"/>
      <c r="AL114" s="116"/>
    </row>
    <row r="115" spans="1:38" x14ac:dyDescent="0.25">
      <c r="A115" s="83"/>
      <c r="B115" s="83"/>
    </row>
    <row r="116" spans="1:38" x14ac:dyDescent="0.25">
      <c r="A116" s="83"/>
      <c r="B116" s="83"/>
    </row>
  </sheetData>
  <sheetProtection password="CA9C" sheet="1" objects="1" scenarios="1" formatCells="0"/>
  <mergeCells count="47">
    <mergeCell ref="C92:AI92"/>
    <mergeCell ref="C9:AI9"/>
    <mergeCell ref="AL4:AL17"/>
    <mergeCell ref="C12:AI12"/>
    <mergeCell ref="A1:AL1"/>
    <mergeCell ref="A2:C3"/>
    <mergeCell ref="AL2:AL3"/>
    <mergeCell ref="C4:AI4"/>
    <mergeCell ref="A68:B82"/>
    <mergeCell ref="C68:AI68"/>
    <mergeCell ref="AL68:AL82"/>
    <mergeCell ref="C72:AI72"/>
    <mergeCell ref="C74:AI74"/>
    <mergeCell ref="C76:AI76"/>
    <mergeCell ref="C79:AI79"/>
    <mergeCell ref="AL113:AL114"/>
    <mergeCell ref="A114:C114"/>
    <mergeCell ref="A4:B17"/>
    <mergeCell ref="A18:B32"/>
    <mergeCell ref="A33:B36"/>
    <mergeCell ref="AL33:AL36"/>
    <mergeCell ref="AL37:AL54"/>
    <mergeCell ref="A37:B54"/>
    <mergeCell ref="A113:C113"/>
    <mergeCell ref="A55:B67"/>
    <mergeCell ref="AL55:AL67"/>
    <mergeCell ref="A100:B112"/>
    <mergeCell ref="C100:AI100"/>
    <mergeCell ref="AL100:AL112"/>
    <mergeCell ref="C104:AI104"/>
    <mergeCell ref="C107:AI107"/>
    <mergeCell ref="C109:AI109"/>
    <mergeCell ref="A83:B99"/>
    <mergeCell ref="C83:AI83"/>
    <mergeCell ref="AL83:AL99"/>
    <mergeCell ref="AL18:AL32"/>
    <mergeCell ref="C65:AI65"/>
    <mergeCell ref="C55:AI55"/>
    <mergeCell ref="C50:AI50"/>
    <mergeCell ref="C46:AI46"/>
    <mergeCell ref="C30:AI30"/>
    <mergeCell ref="C33:AI33"/>
    <mergeCell ref="C37:AI37"/>
    <mergeCell ref="C18:AI18"/>
    <mergeCell ref="C26:AI26"/>
    <mergeCell ref="C88:AI88"/>
    <mergeCell ref="C90:AI90"/>
  </mergeCells>
  <phoneticPr fontId="6" type="noConversion"/>
  <pageMargins left="0.39370078740157483" right="0.39370078740157483" top="0.39370078740157483" bottom="0.39370078740157483" header="0.31496062992125984" footer="0.31496062992125984"/>
  <pageSetup paperSize="9" orientation="landscape" r:id="rId1"/>
  <rowBreaks count="5" manualBreakCount="5">
    <brk id="17" max="16383" man="1"/>
    <brk id="36" max="16383" man="1"/>
    <brk id="54" max="16383" man="1"/>
    <brk id="67" max="16383" man="1"/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оглавление</vt:lpstr>
      <vt:lpstr>1-й год (2)</vt:lpstr>
      <vt:lpstr>1-й год</vt:lpstr>
      <vt:lpstr>2-й год</vt:lpstr>
      <vt:lpstr>3-й год</vt:lpstr>
      <vt:lpstr>4-й год</vt:lpstr>
      <vt:lpstr>5-й год</vt:lpstr>
      <vt:lpstr>6-й год</vt:lpstr>
      <vt:lpstr>7-й год</vt:lpstr>
      <vt:lpstr>'1-й год'!Заголовки_для_печати</vt:lpstr>
      <vt:lpstr>'1-й год (2)'!Заголовки_для_печати</vt:lpstr>
      <vt:lpstr>'2-й год'!Заголовки_для_печати</vt:lpstr>
      <vt:lpstr>'3-й год'!Заголовки_для_печати</vt:lpstr>
      <vt:lpstr>'4-й год'!Заголовки_для_печати</vt:lpstr>
      <vt:lpstr>'5-й год'!Заголовки_для_печати</vt:lpstr>
      <vt:lpstr>'6-й год'!Заголовки_для_печати</vt:lpstr>
      <vt:lpstr>'7-й год'!Заголовки_для_печати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Юлай</cp:lastModifiedBy>
  <cp:lastPrinted>2018-03-30T08:39:39Z</cp:lastPrinted>
  <dcterms:created xsi:type="dcterms:W3CDTF">2016-01-02T17:34:38Z</dcterms:created>
  <dcterms:modified xsi:type="dcterms:W3CDTF">2019-09-16T11:37:15Z</dcterms:modified>
</cp:coreProperties>
</file>